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anmbr-my.sharepoint.com/personal/carla_castilhos_anm_gov_br/Documents/PesquisaEditaisGD2024/"/>
    </mc:Choice>
  </mc:AlternateContent>
  <xr:revisionPtr revIDLastSave="605" documentId="8_{8DF44523-F617-41C2-A839-AB05E685C1B2}" xr6:coauthVersionLast="47" xr6:coauthVersionMax="47" xr10:uidLastSave="{297DD944-F8A1-4411-803B-519853B624BB}"/>
  <bookViews>
    <workbookView xWindow="-120" yWindow="-120" windowWidth="29040" windowHeight="15840" firstSheet="4" activeTab="6" xr2:uid="{00000000-000D-0000-FFFF-FFFF00000000}"/>
  </bookViews>
  <sheets>
    <sheet name="27278.bruto" sheetId="27" r:id="rId1"/>
    <sheet name="27278.tratado" sheetId="26" r:id="rId2"/>
    <sheet name="14036.bruto" sheetId="25" r:id="rId3"/>
    <sheet name="14036.tratado" sheetId="24" r:id="rId4"/>
    <sheet name="15407.bruto" sheetId="23" r:id="rId5"/>
    <sheet name="15407.tratado" sheetId="22" r:id="rId6"/>
    <sheet name="TodosCATSER" sheetId="28" r:id="rId7"/>
    <sheet name="TransferenciaML" sheetId="8" r:id="rId8"/>
    <sheet name="GuardaCA" sheetId="9" r:id="rId9"/>
    <sheet name="FornecimentoCaixa" sheetId="13" r:id="rId10"/>
    <sheet name="TratamentoMetroLInear" sheetId="21" r:id="rId11"/>
    <sheet name="ConsultaN" sheetId="11" r:id="rId12"/>
    <sheet name="ConsultaE" sheetId="12" r:id="rId13"/>
    <sheet name="DigitalizaçãoA3" sheetId="15" r:id="rId14"/>
    <sheet name="DigitalizaçãoA0" sheetId="19" r:id="rId15"/>
    <sheet name="DigitalizaçãoEA0" sheetId="20" r:id="rId16"/>
  </sheets>
  <definedNames>
    <definedName name="_xlnm._FilterDatabase" localSheetId="5" hidden="1">'15407.tratado'!$Q$1:$Q$55</definedName>
    <definedName name="_xlnm._FilterDatabase" localSheetId="1" hidden="1">'27278.tratado'!$Q$113:$Q$123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2" l="1"/>
  <c r="I19" i="12"/>
  <c r="I25" i="11"/>
  <c r="I27" i="11"/>
  <c r="I28" i="11" s="1"/>
  <c r="I26" i="11"/>
  <c r="I38" i="21"/>
  <c r="I37" i="21"/>
  <c r="I36" i="21"/>
  <c r="I20" i="9"/>
  <c r="I25" i="8"/>
  <c r="I286" i="28"/>
  <c r="I285" i="28"/>
  <c r="I284" i="28"/>
  <c r="I283" i="28"/>
  <c r="I282" i="28"/>
  <c r="I120" i="26" l="1"/>
  <c r="I119" i="26"/>
  <c r="I118" i="26"/>
  <c r="I117" i="26"/>
  <c r="I116" i="26"/>
  <c r="I21" i="9" l="1"/>
  <c r="I26" i="8" l="1"/>
  <c r="I27" i="8"/>
  <c r="I28" i="8" s="1"/>
  <c r="I20" i="12"/>
  <c r="I20" i="13"/>
  <c r="I19" i="13"/>
  <c r="I26" i="15"/>
  <c r="I27" i="15" s="1"/>
  <c r="I25" i="15"/>
  <c r="I23" i="19"/>
  <c r="I24" i="19" s="1"/>
  <c r="I22" i="19"/>
  <c r="I17" i="20"/>
  <c r="I18" i="20"/>
  <c r="I19" i="20" s="1"/>
  <c r="I16" i="20"/>
  <c r="I21" i="19"/>
  <c r="I24" i="15"/>
  <c r="I18" i="13"/>
  <c r="I22" i="9"/>
  <c r="I23" i="9" s="1"/>
  <c r="I21" i="13" l="1"/>
  <c r="I21" i="12"/>
  <c r="I39" i="21"/>
</calcChain>
</file>

<file path=xl/sharedStrings.xml><?xml version="1.0" encoding="utf-8"?>
<sst xmlns="http://schemas.openxmlformats.org/spreadsheetml/2006/main" count="13253" uniqueCount="1154">
  <si>
    <t>Tipo painel:</t>
  </si>
  <si>
    <t>SERVICOS</t>
  </si>
  <si>
    <t>Quantidade total de registros:</t>
  </si>
  <si>
    <t>Registros apresentados:</t>
  </si>
  <si>
    <t>Filtros:</t>
  </si>
  <si>
    <t>Identificação da Compra</t>
  </si>
  <si>
    <t>Número do Item</t>
  </si>
  <si>
    <t>Modalidade</t>
  </si>
  <si>
    <t>Código do CATMAT</t>
  </si>
  <si>
    <t>Item</t>
  </si>
  <si>
    <t>Unidade de Fornecimento</t>
  </si>
  <si>
    <t>Quantidade Ofertada</t>
  </si>
  <si>
    <t>Valor Unitário</t>
  </si>
  <si>
    <t>Fornecedor</t>
  </si>
  <si>
    <t>Órgão</t>
  </si>
  <si>
    <t>UASG - Unidade Gestora</t>
  </si>
  <si>
    <t>Data da Compra</t>
  </si>
  <si>
    <t>Aplicabilidade</t>
  </si>
  <si>
    <t>Justificativa aplicabilidade</t>
  </si>
  <si>
    <t>Descrição do Item cf. Edital</t>
  </si>
  <si>
    <t>Palavra-chave</t>
  </si>
  <si>
    <t>Unidade de Fornecimento cf. Edital</t>
  </si>
  <si>
    <t>Conversão da quantidade ofertada para metro linear</t>
  </si>
  <si>
    <t>Conversão da quantidade ofertada para caixas-arquivo</t>
  </si>
  <si>
    <t>00002/2023</t>
  </si>
  <si>
    <t>00003</t>
  </si>
  <si>
    <t>Pregão</t>
  </si>
  <si>
    <t>DOCUMENTO - GUARDA / TRANSPORTE</t>
  </si>
  <si>
    <t>UNIDADE</t>
  </si>
  <si>
    <t>5.000</t>
  </si>
  <si>
    <t>20,00</t>
  </si>
  <si>
    <t>DDA TECNOLOGIA LTDA</t>
  </si>
  <si>
    <t>ESTADO DO PARA</t>
  </si>
  <si>
    <t>925946 - INSTITUTO DE METROLOGIA DO ESTADO DO PARÁ</t>
  </si>
  <si>
    <t>05/01/2024</t>
  </si>
  <si>
    <t>Transferencia ordenada</t>
  </si>
  <si>
    <t>Transferência</t>
  </si>
  <si>
    <t>Metro Linear</t>
  </si>
  <si>
    <t>00003/2023</t>
  </si>
  <si>
    <t>00001</t>
  </si>
  <si>
    <t>2.300</t>
  </si>
  <si>
    <t>22,32</t>
  </si>
  <si>
    <t>ARQUIVOTECH GESTAO DA INFORMACAO LTDA</t>
  </si>
  <si>
    <t>CONSELHO REG.DOS REPRESENTANTES COMERCIAIS-SC</t>
  </si>
  <si>
    <t>389067 - CONSELHO REG.DOS REPRESENTANTES COMERCIAIS-SC</t>
  </si>
  <si>
    <t>30/10/2023</t>
  </si>
  <si>
    <t>Guarda</t>
  </si>
  <si>
    <t>00002</t>
  </si>
  <si>
    <t>2,60</t>
  </si>
  <si>
    <t>Transporte</t>
  </si>
  <si>
    <t>00005/2023</t>
  </si>
  <si>
    <t>6,50</t>
  </si>
  <si>
    <t>ARQUIVOTECA - CENTRAL DE GUARDA DE ARQUIVOS E DOCUMENTOS LTDA</t>
  </si>
  <si>
    <t>DEPARTAMENTO DE POLICIA RODOVIARIA FEDERAL/MJ</t>
  </si>
  <si>
    <t>200128 - SUPERINTENDENCIA REG. POL. RODV. FEDERAL-MS</t>
  </si>
  <si>
    <t>05/10/2023</t>
  </si>
  <si>
    <t>Organização e fornecimento de caixas</t>
  </si>
  <si>
    <t>200</t>
  </si>
  <si>
    <t>00005</t>
  </si>
  <si>
    <t>27.600</t>
  </si>
  <si>
    <t>2,39</t>
  </si>
  <si>
    <t>Guarda caixas/arquivo/ano</t>
  </si>
  <si>
    <t>5.328</t>
  </si>
  <si>
    <t>0,0093</t>
  </si>
  <si>
    <t>Não</t>
  </si>
  <si>
    <t>Organização</t>
  </si>
  <si>
    <t>Caixa-arquivo/mês</t>
  </si>
  <si>
    <t>00004</t>
  </si>
  <si>
    <t>63.936</t>
  </si>
  <si>
    <t>00006</t>
  </si>
  <si>
    <t>2.400</t>
  </si>
  <si>
    <t>00011</t>
  </si>
  <si>
    <t>20.000</t>
  </si>
  <si>
    <t>5,00</t>
  </si>
  <si>
    <t>OTC. DOC ORGANIZACAO TECNOLOGIA E CUSTODIA DE DOCUMENTOS LTDA</t>
  </si>
  <si>
    <t>MINISTERIO DA CULTURA - MINC</t>
  </si>
  <si>
    <t>420001 - SPOA/SE/MINC</t>
  </si>
  <si>
    <t>05/09/2023</t>
  </si>
  <si>
    <t>Substituição de caixas danificadas</t>
  </si>
  <si>
    <t>00009</t>
  </si>
  <si>
    <t>260</t>
  </si>
  <si>
    <t>4,00</t>
  </si>
  <si>
    <t>Atendimento normal</t>
  </si>
  <si>
    <t>Consulta Normal</t>
  </si>
  <si>
    <t>Atendimento</t>
  </si>
  <si>
    <t>00010</t>
  </si>
  <si>
    <t>130</t>
  </si>
  <si>
    <t>9,00</t>
  </si>
  <si>
    <t>Atendimento urgente</t>
  </si>
  <si>
    <t>Consulta Urgente</t>
  </si>
  <si>
    <t>00008</t>
  </si>
  <si>
    <t>60.000</t>
  </si>
  <si>
    <t>3,00</t>
  </si>
  <si>
    <t>Guarda documental/mês</t>
  </si>
  <si>
    <t>00006/2023</t>
  </si>
  <si>
    <t>2.750</t>
  </si>
  <si>
    <t>8,20</t>
  </si>
  <si>
    <t>IRON MOUNTAIN DO BRASIL LTDA</t>
  </si>
  <si>
    <t>CONSELHO ADMINISTRATIVO DE DEFESA ECONOMICA</t>
  </si>
  <si>
    <t>303001 - CONSELHO ADMINISTRATIVO DE DEFESA ECONOMICA</t>
  </si>
  <si>
    <t>00007/2023</t>
  </si>
  <si>
    <t>00007</t>
  </si>
  <si>
    <t>48</t>
  </si>
  <si>
    <t>54,00</t>
  </si>
  <si>
    <t>RCL-COMERCIO E SERVICOS LTDA</t>
  </si>
  <si>
    <t>CONSELHO REGIONAL DE CORRETORES DE IMOVEIS-SC</t>
  </si>
  <si>
    <t>926804 - CONSELHO REGIONAL DE CORRETORES DE IMOVEIS-SC</t>
  </si>
  <si>
    <t>23/06/2023</t>
  </si>
  <si>
    <t>Não se aplica contratação por viagem</t>
  </si>
  <si>
    <t>Viagem</t>
  </si>
  <si>
    <t>1</t>
  </si>
  <si>
    <t>0,01</t>
  </si>
  <si>
    <t>Valor inexequível</t>
  </si>
  <si>
    <t>Transporte 9200 caixas arquivo</t>
  </si>
  <si>
    <t>00008/2023</t>
  </si>
  <si>
    <t>291.552</t>
  </si>
  <si>
    <t>1,19</t>
  </si>
  <si>
    <t>SOS TECNOLOGIA E GESTAO DA INFORMACAO LTDA</t>
  </si>
  <si>
    <t>CONSELHO NACIONAL DE DES.CIENT.E TECNOLOGICO</t>
  </si>
  <si>
    <t>364102 - CNPQ - ADMINISTRACAO CENTRAL</t>
  </si>
  <si>
    <t>25/10/2023</t>
  </si>
  <si>
    <t>Guarda/armazenagem</t>
  </si>
  <si>
    <t>Caixa de 20kg - quantidade anual</t>
  </si>
  <si>
    <t>00009/2023</t>
  </si>
  <si>
    <t>1.000</t>
  </si>
  <si>
    <t>18,00</t>
  </si>
  <si>
    <t>G TRIGUEIRO BRASIL SERVICOS TECNOLOGICOS LTDA</t>
  </si>
  <si>
    <t>CONSELHO REGIONAL DE ENFERMAGEM-RN</t>
  </si>
  <si>
    <t>926526 - CONSELHO REGIONAL DE ENFERMANGEM - RN</t>
  </si>
  <si>
    <t>Consulta por caixa-arquivo</t>
  </si>
  <si>
    <t>20</t>
  </si>
  <si>
    <t>250,00</t>
  </si>
  <si>
    <t>Transporte/remessa (até 24 horas).
No mínimo 20 caixas por viagem.</t>
  </si>
  <si>
    <t>Viagem/20 Caixas-arquivo</t>
  </si>
  <si>
    <t>10</t>
  </si>
  <si>
    <t>850,00</t>
  </si>
  <si>
    <t>Transporte do acervo do COREN/RN para a empresa contratada. (no mínimo 600 caixas por viagem)</t>
  </si>
  <si>
    <t>Viagem/600 Caixas-arquivo</t>
  </si>
  <si>
    <t>00013/2023</t>
  </si>
  <si>
    <t>800</t>
  </si>
  <si>
    <t>58,65</t>
  </si>
  <si>
    <t>MULTI PRIME TRANSPORTES E SERVICOS LTDA</t>
  </si>
  <si>
    <t>DISTRITO FEDERAL</t>
  </si>
  <si>
    <t>926210 - SECRETARIA DE ESTADO DE TRABALHO DO DF</t>
  </si>
  <si>
    <t>Transporte de mobiliário, não se aplica</t>
  </si>
  <si>
    <t>Arquivo de aço com 4 gavetas deslizante, para pasta suspensas.</t>
  </si>
  <si>
    <t>Não se aplica (arquivo de aço)</t>
  </si>
  <si>
    <t>00018/2023</t>
  </si>
  <si>
    <t>00024</t>
  </si>
  <si>
    <t>15.000</t>
  </si>
  <si>
    <t>0,48</t>
  </si>
  <si>
    <t>LUCIANE KLESENER</t>
  </si>
  <si>
    <t>CONSELHO REG. DE ENGENHARIA E AGRONOMIA-RS</t>
  </si>
  <si>
    <t>389092 - CONSELHO REG.DE ENGENHARIA E AGRONOMIA - RS</t>
  </si>
  <si>
    <t>28/09/2023</t>
  </si>
  <si>
    <t>Material, não se aplica à ANM</t>
  </si>
  <si>
    <t>PORTA DOCUMENTO P/ CARTÃO SEM TAMPA</t>
  </si>
  <si>
    <t>00024/2022</t>
  </si>
  <si>
    <t>30.000</t>
  </si>
  <si>
    <t>5,96</t>
  </si>
  <si>
    <t>COMERCIAL MILANO BRASIL LTDA</t>
  </si>
  <si>
    <t>AGENCIA NACIONAL DE SAUDE SUPLEMENTAR</t>
  </si>
  <si>
    <t>253003 - AGENCIA NACIONAL DE SAUDE SUPLEMENTAR/MS</t>
  </si>
  <si>
    <t>26/05/2023</t>
  </si>
  <si>
    <t>Resgate/Consulta</t>
  </si>
  <si>
    <t>Documentos e processos avulsos</t>
  </si>
  <si>
    <t>2.500</t>
  </si>
  <si>
    <t>12,40</t>
  </si>
  <si>
    <t>Resgate/Consulta emergencial de processos e documentos avulsos -</t>
  </si>
  <si>
    <t>1.350.000</t>
  </si>
  <si>
    <t>0,82</t>
  </si>
  <si>
    <t>Caixa de 20 kg - QUANTIDADES TOTAIS PARA 30 MESES</t>
  </si>
  <si>
    <t>35.000</t>
  </si>
  <si>
    <t>1,42</t>
  </si>
  <si>
    <t>Caixa de 20kg</t>
  </si>
  <si>
    <t>00024/2023</t>
  </si>
  <si>
    <t>85.000</t>
  </si>
  <si>
    <t>0,10</t>
  </si>
  <si>
    <t>PA ARQUIVOS LTDA</t>
  </si>
  <si>
    <t>AGENCIA NACIONAL DE AVIAÇÃO CIVIL - ANAC</t>
  </si>
  <si>
    <t>113214 - AGENCIA NACIONAL DE AVIACAO CIVIL - ANAC</t>
  </si>
  <si>
    <t>27/11/2023</t>
  </si>
  <si>
    <t>Digitalização</t>
  </si>
  <si>
    <t>Imagem</t>
  </si>
  <si>
    <t>63.200</t>
  </si>
  <si>
    <t>Indexação</t>
  </si>
  <si>
    <t>1,00</t>
  </si>
  <si>
    <t>Fornecimento de material (caixas arquivo)</t>
  </si>
  <si>
    <t>120</t>
  </si>
  <si>
    <t>Transporte normal</t>
  </si>
  <si>
    <t>24</t>
  </si>
  <si>
    <t>Transporte urgente</t>
  </si>
  <si>
    <t>2000,00</t>
  </si>
  <si>
    <t>Migração de base de dados</t>
  </si>
  <si>
    <t xml:space="preserve">Unidade </t>
  </si>
  <si>
    <t>4,80</t>
  </si>
  <si>
    <t>Armazenagem do acervo em suporte papel</t>
  </si>
  <si>
    <t>Caixa de 20kg/mês</t>
  </si>
  <si>
    <t>32.500</t>
  </si>
  <si>
    <t>Transferência (BSB-BSB)</t>
  </si>
  <si>
    <t>30.700</t>
  </si>
  <si>
    <t>Transferência (RJ-BSB)</t>
  </si>
  <si>
    <t>P</t>
  </si>
  <si>
    <t>Modelo não se aplica</t>
  </si>
  <si>
    <t>MEMOVIP-GUARDA DE DOCUMENTOS LTDA</t>
  </si>
  <si>
    <t>EMPRESA BRASILEIRA DE SERVIÇOS HOSPITALARES</t>
  </si>
  <si>
    <t>155021 - HOSPITAL DAS CLÍNICAS DE MINAS GERAIS</t>
  </si>
  <si>
    <t>00062/2022</t>
  </si>
  <si>
    <t>30</t>
  </si>
  <si>
    <t>8199,8846</t>
  </si>
  <si>
    <t>02/05/2023</t>
  </si>
  <si>
    <t>30 meses de guarda, atendimento e transporte de 10.570 caixas de 20kg</t>
  </si>
  <si>
    <t>Meses</t>
  </si>
  <si>
    <t>00245/2023</t>
  </si>
  <si>
    <t>550</t>
  </si>
  <si>
    <t>50,00</t>
  </si>
  <si>
    <t>FOKUS INFORMATICA E MICROFILMAGEM LTDA</t>
  </si>
  <si>
    <t>DEPTO. NAC. DE INFRA-ESTRUTURA DE TRANSPORTES</t>
  </si>
  <si>
    <t>393020 - SUP. REG. DO DNIT NO ESTADO DE MATO GROSSO</t>
  </si>
  <si>
    <t>26/07/2023</t>
  </si>
  <si>
    <t>Movimentação/Transporte entre unidades</t>
  </si>
  <si>
    <t>00641/2023</t>
  </si>
  <si>
    <t>5993,75</t>
  </si>
  <si>
    <t>GRM GESTAO DOCUMENTAL LTDA</t>
  </si>
  <si>
    <t>ESTADO DO RIO DE JANEIRO</t>
  </si>
  <si>
    <t>986001 - PREF.MUN.DO RIO DE JANEIRO/RJ</t>
  </si>
  <si>
    <t>13/09/2023</t>
  </si>
  <si>
    <t>24 meses de guarda de 8.750 caixas de 20kg</t>
  </si>
  <si>
    <t>00001/2023</t>
  </si>
  <si>
    <t>ORGANIZACAO DE ARQUIVO</t>
  </si>
  <si>
    <t>10.452</t>
  </si>
  <si>
    <t>19,00</t>
  </si>
  <si>
    <t>PHASES ARQUIVOS LTDA</t>
  </si>
  <si>
    <t>CONSELHO REG.DE ENGENHARIA E AGRONOMIA-CE</t>
  </si>
  <si>
    <t>389421 - CONSELHO REG.DE ENGENHARIA E AGRO DO CEARÁ</t>
  </si>
  <si>
    <t>18/04/2023</t>
  </si>
  <si>
    <t>63340,00</t>
  </si>
  <si>
    <t>R. &amp; A. TREINAMENTO E CONSULTORIA EMPRESARIAL LTDA</t>
  </si>
  <si>
    <t>MINISTERIO PUBLICO DA UNIAO</t>
  </si>
  <si>
    <t>200095 - PROCURADORIA REG.DO TRABALHO - 14 REGIAO/RO</t>
  </si>
  <si>
    <t>27/07/2023</t>
  </si>
  <si>
    <t>100,00</t>
  </si>
  <si>
    <t>64850,50</t>
  </si>
  <si>
    <t>ARQUIVAR FORTALEZA GESTAO DE DOCUMENTOS LTDA</t>
  </si>
  <si>
    <t>CONSELHO REG.DOS REPRESENTANTES COMERCIAIS-CE</t>
  </si>
  <si>
    <t>926712 - CONSELHO REG.DOS REPRESENTANTES COMERCIAIS-CE</t>
  </si>
  <si>
    <t>377000,00</t>
  </si>
  <si>
    <t>CONSELHO REGIONAL DE EDUCAÇÃO FISICA 16-RN</t>
  </si>
  <si>
    <t>928305 - CONSELHO REGIONAL DE EDUCAÇAO FISICA 16ª - RN</t>
  </si>
  <si>
    <t>JUSTICA ELEITORAL</t>
  </si>
  <si>
    <t>Não trata o objeto de fornecimento de mão de obra</t>
  </si>
  <si>
    <t>Mão de obra</t>
  </si>
  <si>
    <t>21,00</t>
  </si>
  <si>
    <t>400</t>
  </si>
  <si>
    <t>CONSELHO REGIONAL DE ENFERMAGEM-RJ</t>
  </si>
  <si>
    <t>389337 - CONSELHO REGIONAL DE ENFERMAGEM - RJ</t>
  </si>
  <si>
    <t>0,50</t>
  </si>
  <si>
    <t>1.800</t>
  </si>
  <si>
    <t>150</t>
  </si>
  <si>
    <t>25</t>
  </si>
  <si>
    <t>00004/2023</t>
  </si>
  <si>
    <t>188</t>
  </si>
  <si>
    <t>26,94</t>
  </si>
  <si>
    <t>F SOT PRESTACAO DE SERVICOS MANUTENCAO DE MOVEIS  SLU LTDA</t>
  </si>
  <si>
    <t>INST.FED.DE EDUC.,CIENC.E TEC.DO PARA</t>
  </si>
  <si>
    <t>158306 - INST.FED.PARÁ/CAMPUS BELEM</t>
  </si>
  <si>
    <t>Não se aplica</t>
  </si>
  <si>
    <t>Manutenção corretiva de módulos de arquivamento de deslizante existentes</t>
  </si>
  <si>
    <t>40</t>
  </si>
  <si>
    <t>400,00</t>
  </si>
  <si>
    <t>CONSELHO REG. DE ENGENHARIA E AGRONOMIA-AC</t>
  </si>
  <si>
    <t>926500 - CONSELHO REG DE ENGENHARIA E AGR DO ACRE</t>
  </si>
  <si>
    <t>10/05/2023</t>
  </si>
  <si>
    <t>420</t>
  </si>
  <si>
    <t>32500,00</t>
  </si>
  <si>
    <t>MINERVA DOC LTDA</t>
  </si>
  <si>
    <t>INSTITUTO BRASILEIRO DE MUSEUS</t>
  </si>
  <si>
    <t>343020 - MUSEU LASAR SEGALL - SAO PAULO</t>
  </si>
  <si>
    <t>07/12/2023</t>
  </si>
  <si>
    <t>245000,00</t>
  </si>
  <si>
    <t>7.786</t>
  </si>
  <si>
    <t>13,00</t>
  </si>
  <si>
    <t>MULTIMICROS COMERCIO E SERVICOS DE INFORMATICA LTDA</t>
  </si>
  <si>
    <t>MINISTERIO DAS COMUNICACOES - MINC</t>
  </si>
  <si>
    <t>410003 - COORDENACAO GERAL DE RECURSOS LOGISTICOS</t>
  </si>
  <si>
    <t>04/05/2023</t>
  </si>
  <si>
    <t>10,00</t>
  </si>
  <si>
    <t>1359,00</t>
  </si>
  <si>
    <t>TOPTEST ENGENHARIA LTDA</t>
  </si>
  <si>
    <t>COMANDO DO EXERCITO</t>
  </si>
  <si>
    <t>160441 - 28 GRUPO DE ARTILHARIA DE CAMPANHA-MEX/SC</t>
  </si>
  <si>
    <t>03/07/2023</t>
  </si>
  <si>
    <t>Instalação de caldeira</t>
  </si>
  <si>
    <t>429224,13</t>
  </si>
  <si>
    <t>OUTIMPRESS SOLUCOES INTELIGENTES LTDA</t>
  </si>
  <si>
    <t>200120 - SUPERINTENDENCIA REG. POL. RODV. FEDERAL-MT</t>
  </si>
  <si>
    <t>20/09/2023</t>
  </si>
  <si>
    <t>18,30</t>
  </si>
  <si>
    <t>00007/2022</t>
  </si>
  <si>
    <t>5.356</t>
  </si>
  <si>
    <t>5,17</t>
  </si>
  <si>
    <t>HM GESTAO DE DOCUMENTOS LTDA</t>
  </si>
  <si>
    <t>MINISTERIO DA FAZENDA</t>
  </si>
  <si>
    <t>170106 - SUPERINTENDÊNCIA DE ADMINISTRAÇÃO DO MF-MS</t>
  </si>
  <si>
    <t>21/12/2023</t>
  </si>
  <si>
    <t>Parametrização, organização de
documentos e logística para coleta
de documentos.</t>
  </si>
  <si>
    <t>Caixa-arquivo</t>
  </si>
  <si>
    <t>64.272</t>
  </si>
  <si>
    <t>1,60</t>
  </si>
  <si>
    <t>Custódia do acervo inicial</t>
  </si>
  <si>
    <t>240</t>
  </si>
  <si>
    <t>2,40</t>
  </si>
  <si>
    <t>Custódia de novas caixas</t>
  </si>
  <si>
    <t>4,90</t>
  </si>
  <si>
    <t>Organização de novas caixas -
Preparação, limpeza e organização
dos documentos e preparação para
indexação</t>
  </si>
  <si>
    <t>7,67</t>
  </si>
  <si>
    <t>Material Aplicado - Caixa padrão</t>
  </si>
  <si>
    <t>12</t>
  </si>
  <si>
    <t>95,00</t>
  </si>
  <si>
    <t>Hospedagem de imagem</t>
  </si>
  <si>
    <t>210,00</t>
  </si>
  <si>
    <t>Disponibilização de
acesso a sistema para
gerenciamento dos documentos.</t>
  </si>
  <si>
    <t>Software</t>
  </si>
  <si>
    <t>Licença</t>
  </si>
  <si>
    <t>9,90</t>
  </si>
  <si>
    <t>Solicitação física de documentos
ou caixas - Desarquivamento e
rearquivamento de documentos
físicos ou caixa custodiados no
centro de armazenagem.</t>
  </si>
  <si>
    <t>Consulta normal</t>
  </si>
  <si>
    <t>24.000</t>
  </si>
  <si>
    <t>0,32</t>
  </si>
  <si>
    <t>Digitalização - para atendimento
das consultas, documentos
cadastrados. Com certificação
Digital.</t>
  </si>
  <si>
    <t>3498924,00</t>
  </si>
  <si>
    <t>CNS NACIONAL DE SERVICOS LIMITADA</t>
  </si>
  <si>
    <t>070017 - TRIBUNAL REGIONAL ELEITORAL DO RIO DE JANEIRO</t>
  </si>
  <si>
    <t>30/05/2023</t>
  </si>
  <si>
    <t>Contratação de empresa especializada para prestação de serviços de operação de postos de trabalho de arquivista.</t>
  </si>
  <si>
    <t>157</t>
  </si>
  <si>
    <t>11.000</t>
  </si>
  <si>
    <t>12,60</t>
  </si>
  <si>
    <t>34,90</t>
  </si>
  <si>
    <t>97.184</t>
  </si>
  <si>
    <t>0,11</t>
  </si>
  <si>
    <t>Fornecimento de Etiquetas de identificação de caixas-arquivo e caixas-tripla 20kg</t>
  </si>
  <si>
    <t>Etiquetas</t>
  </si>
  <si>
    <t>72.888</t>
  </si>
  <si>
    <t>0,1999</t>
  </si>
  <si>
    <t>Transferência ordenada</t>
  </si>
  <si>
    <t>1900,00</t>
  </si>
  <si>
    <t>Software de Gestão Documental</t>
  </si>
  <si>
    <t>72,00</t>
  </si>
  <si>
    <t>MPM COMUNICACAO LTDA</t>
  </si>
  <si>
    <t>CONSELHO FEDERAL DE PSICOLOGIA</t>
  </si>
  <si>
    <t>389476 - CONSELHO FEDERAL DE PSICOLOGIA</t>
  </si>
  <si>
    <t>12/07/2023</t>
  </si>
  <si>
    <t>60,00</t>
  </si>
  <si>
    <t>00010/2023</t>
  </si>
  <si>
    <t>71176,70</t>
  </si>
  <si>
    <t>R2R CONSTRUCOES E SERVICOS LTDA</t>
  </si>
  <si>
    <t>MIN.DA GEST.E DA INOVACAO EM SERVICOS PUBLICO</t>
  </si>
  <si>
    <t>170607 - DIRETORIA DE ADMINISTRAÇÃO E LOGÍSTICA</t>
  </si>
  <si>
    <t>04/08/2023</t>
  </si>
  <si>
    <t>2</t>
  </si>
  <si>
    <t>72.000</t>
  </si>
  <si>
    <t>Caixa-arquivo/ano</t>
  </si>
  <si>
    <t>60</t>
  </si>
  <si>
    <t>8,00</t>
  </si>
  <si>
    <t>Consulta urgente</t>
  </si>
  <si>
    <t>00012/2023</t>
  </si>
  <si>
    <t>2.640</t>
  </si>
  <si>
    <t>142,00</t>
  </si>
  <si>
    <t>GR GESTAO DA INFORMACAO LTDA</t>
  </si>
  <si>
    <t>170114 - SUPERINTENDÊNCIA DE ADMINISTRAÇÃO DO MF - RJ</t>
  </si>
  <si>
    <t>14/12/2023</t>
  </si>
  <si>
    <t>180.000</t>
  </si>
  <si>
    <t>0,2777</t>
  </si>
  <si>
    <t>09/08/2023</t>
  </si>
  <si>
    <t>Custódia de documentos</t>
  </si>
  <si>
    <t>2,973</t>
  </si>
  <si>
    <t xml:space="preserve">Movimentação </t>
  </si>
  <si>
    <t>5,28</t>
  </si>
  <si>
    <t>Movimentação urgente</t>
  </si>
  <si>
    <t>1.500</t>
  </si>
  <si>
    <t>0,0186</t>
  </si>
  <si>
    <t>Pesquisa/pinçada</t>
  </si>
  <si>
    <t>600</t>
  </si>
  <si>
    <t>Pesquisa/pinçada urgente</t>
  </si>
  <si>
    <t>0,14</t>
  </si>
  <si>
    <t>Imagem digitalizada</t>
  </si>
  <si>
    <t>0,3333</t>
  </si>
  <si>
    <t>289000,00</t>
  </si>
  <si>
    <t>ARQUIVOS ORGANIZACAO E GESTAO DOCUMENTAL LTDA</t>
  </si>
  <si>
    <t>929539 - EMPRESA BRAS. DE PARTICIPAÇOES EM ENER.NCLEAR</t>
  </si>
  <si>
    <t>22/05/2023</t>
  </si>
  <si>
    <t>43303,20</t>
  </si>
  <si>
    <t>BRASPE RECURSOS HUMANOS LTDA</t>
  </si>
  <si>
    <t>CONSELHO REGIONAL DE ENFERMAGEM DA BAHIA</t>
  </si>
  <si>
    <t>389323 - CONSELHO REGIONAL DE ENFERMAGEM DA BAHIA</t>
  </si>
  <si>
    <t>08/08/2023</t>
  </si>
  <si>
    <t>00017/2023</t>
  </si>
  <si>
    <t>310</t>
  </si>
  <si>
    <t>183,2257</t>
  </si>
  <si>
    <t>TEMPO REAL PRODUCAO E COMUNICACAO LTDA</t>
  </si>
  <si>
    <t>AGENCIA NACIONAL DE AGUAS</t>
  </si>
  <si>
    <t>443001 - AGENCIA NACIONAL DE AGUAS - ANA</t>
  </si>
  <si>
    <t>30/08/2023</t>
  </si>
  <si>
    <t>00019/2023</t>
  </si>
  <si>
    <t>7</t>
  </si>
  <si>
    <t>680,00</t>
  </si>
  <si>
    <t>S4 COMERCIO E DISTRIBUICAO DE MOVEIS LTDA</t>
  </si>
  <si>
    <t>ESTADO DE SAO PAULO</t>
  </si>
  <si>
    <t>986589 - PREFEITURA MUNICIPAL DE JACAREÍ</t>
  </si>
  <si>
    <t>25/04/2023</t>
  </si>
  <si>
    <t>00021/2023</t>
  </si>
  <si>
    <t>209</t>
  </si>
  <si>
    <t>3650,00</t>
  </si>
  <si>
    <t>LONDON ARQUIVOS E SISTEMAS LTDA</t>
  </si>
  <si>
    <t>160296 - COMANDO BRIGADA INFANTARIA PARAQUEDISTA/RJ</t>
  </si>
  <si>
    <t>23/08/2023</t>
  </si>
  <si>
    <t>Instalação de arquivo deslizante</t>
  </si>
  <si>
    <t>923</t>
  </si>
  <si>
    <t>5190,00</t>
  </si>
  <si>
    <t>4.510</t>
  </si>
  <si>
    <t>446,00</t>
  </si>
  <si>
    <t>414</t>
  </si>
  <si>
    <t>1148,00</t>
  </si>
  <si>
    <t>939</t>
  </si>
  <si>
    <t>1284,00</t>
  </si>
  <si>
    <t>313</t>
  </si>
  <si>
    <t>3990,00</t>
  </si>
  <si>
    <t>4990,00</t>
  </si>
  <si>
    <t>17880,00</t>
  </si>
  <si>
    <t>3</t>
  </si>
  <si>
    <t>23250,00</t>
  </si>
  <si>
    <t>114</t>
  </si>
  <si>
    <t>6400,00</t>
  </si>
  <si>
    <t>1.132</t>
  </si>
  <si>
    <t>515,00</t>
  </si>
  <si>
    <t>7,50</t>
  </si>
  <si>
    <t>15,00</t>
  </si>
  <si>
    <t>00036/2023</t>
  </si>
  <si>
    <t>1.179</t>
  </si>
  <si>
    <t>AGILDOC BPO SERVICOS LTDA</t>
  </si>
  <si>
    <t>ESTADO DE MINAS GERAIS</t>
  </si>
  <si>
    <t>927936 - EMPRESA MUN DE PAVIMENTAÇÃO E URBANIZAÇÃO</t>
  </si>
  <si>
    <t>2.000</t>
  </si>
  <si>
    <t>0,33</t>
  </si>
  <si>
    <t>150,00</t>
  </si>
  <si>
    <t>ESTADO DO CEARA</t>
  </si>
  <si>
    <t>943001 - GOVERNO DO ESTADO DO CEARA</t>
  </si>
  <si>
    <t>300.000</t>
  </si>
  <si>
    <t>0,40</t>
  </si>
  <si>
    <t>3.600</t>
  </si>
  <si>
    <t>1.200</t>
  </si>
  <si>
    <t>Eliminação</t>
  </si>
  <si>
    <t>00372/2023</t>
  </si>
  <si>
    <t>888</t>
  </si>
  <si>
    <t>ORGANIZE - GESTAO DE INFORMACOES LTDA</t>
  </si>
  <si>
    <t>393010 - DEPART.NACIONAL DE INFRA-ESTR. DE TRANSPORTE</t>
  </si>
  <si>
    <t>14/11/2023</t>
  </si>
  <si>
    <t>2,00</t>
  </si>
  <si>
    <t>100</t>
  </si>
  <si>
    <t>0,20</t>
  </si>
  <si>
    <t>Página</t>
  </si>
  <si>
    <t>30,00</t>
  </si>
  <si>
    <t>0,30</t>
  </si>
  <si>
    <t>00012</t>
  </si>
  <si>
    <t>JUSTICA FEDERAL</t>
  </si>
  <si>
    <t>3,40</t>
  </si>
  <si>
    <t>120.000</t>
  </si>
  <si>
    <t>MINISTERIO PUBLICO FEDERAL ± MPF</t>
  </si>
  <si>
    <t>200100 - SECRETARIA DE ADMINISTRACAO MIN. PUBLICO FED.</t>
  </si>
  <si>
    <t>AUTONOMIA ARQUEOLOGIA SERVICOS DE PESQUISAS EM PATRIMONIO CULTURAL E EDUCACAO LT</t>
  </si>
  <si>
    <t>INSTITUTO DO PATRIMONIO HIST. E ART. NACIONAL</t>
  </si>
  <si>
    <t>343039 - INSTITUTO DO PATRIMONIO HIST.E ART. NACIONAL</t>
  </si>
  <si>
    <t>26/10/2023</t>
  </si>
  <si>
    <t>75,00</t>
  </si>
  <si>
    <t>Higienização</t>
  </si>
  <si>
    <t>COMANDO DA MARINHA</t>
  </si>
  <si>
    <t>SERVICOS DE DIGITALIZACAO / INDEXACAO DE DOCUMENTOS</t>
  </si>
  <si>
    <t>21.120</t>
  </si>
  <si>
    <t>0,06</t>
  </si>
  <si>
    <t>G3 COMERCIO E SERVICOS LTDA</t>
  </si>
  <si>
    <t>INST.BRAS.DO MEIO AMB.E DOS REC.NAT.RENOVAV.</t>
  </si>
  <si>
    <t>193121 - MMA-IBAMA-SUPERINTENDENCIA ESTADUAL/RO</t>
  </si>
  <si>
    <t>20/04/2023</t>
  </si>
  <si>
    <t>52.800</t>
  </si>
  <si>
    <t>0,08</t>
  </si>
  <si>
    <t>14070,00</t>
  </si>
  <si>
    <t>2.191.840</t>
  </si>
  <si>
    <t>0,05</t>
  </si>
  <si>
    <t>5.000.000</t>
  </si>
  <si>
    <t>IKHON GESTAO CONHECIMENTOS E TECNOLOGIA LTDA</t>
  </si>
  <si>
    <t>ESTADO DE RORAIMA</t>
  </si>
  <si>
    <t>452346 - SECRETARIA DE ESTADO DE EDUCAÇÃO E DESPORTO</t>
  </si>
  <si>
    <t>1.000.000</t>
  </si>
  <si>
    <t>0,65</t>
  </si>
  <si>
    <t>10.000</t>
  </si>
  <si>
    <t>5,15</t>
  </si>
  <si>
    <t>195,00</t>
  </si>
  <si>
    <t>Digitalização de documentos em tamanho A4, A5, A6, A7, A8, Ofício I, Ofício II e Carta</t>
  </si>
  <si>
    <t>200,00</t>
  </si>
  <si>
    <t>3.000</t>
  </si>
  <si>
    <t>285,00</t>
  </si>
  <si>
    <t>780,00</t>
  </si>
  <si>
    <t>900,00</t>
  </si>
  <si>
    <t>50</t>
  </si>
  <si>
    <t>950,00</t>
  </si>
  <si>
    <t>20.000.000</t>
  </si>
  <si>
    <t>0,28</t>
  </si>
  <si>
    <t>1.140.000</t>
  </si>
  <si>
    <t>0,21</t>
  </si>
  <si>
    <t>2.363.832</t>
  </si>
  <si>
    <t>0,0613</t>
  </si>
  <si>
    <t>Folha digitalizada</t>
  </si>
  <si>
    <t>301848,00</t>
  </si>
  <si>
    <t>CONSELHO REG. DOS TECNICOS INDUSTRIAIS - RJ</t>
  </si>
  <si>
    <t>928092 - CONSELHO REGIONAL DOS TECNICOS INDUSTRIAIS-RJ</t>
  </si>
  <si>
    <t>17/07/2023</t>
  </si>
  <si>
    <t>225000,00</t>
  </si>
  <si>
    <t>CENTRAL DE VENDAS EM INFORMATICA LTDA</t>
  </si>
  <si>
    <t>930103 - INSTITUTO PREV DOS MUNIC DE RIBEIRÃO PRETO</t>
  </si>
  <si>
    <t>18/10/2023</t>
  </si>
  <si>
    <t>204900,00</t>
  </si>
  <si>
    <t>CONSELHO REG.DE FIS. E TERAPIA OCUPACIONAL-RJ</t>
  </si>
  <si>
    <t>389496 - CONSELHO REG.DE FIS. E TERAPIA OCUPACIONAL-RJ</t>
  </si>
  <si>
    <t>06/06/2023</t>
  </si>
  <si>
    <t>99.996</t>
  </si>
  <si>
    <t>0,36</t>
  </si>
  <si>
    <t>IMAGEDOCS APOIO ADMINISTRATIVO EM GESTAO DE ACERVOS LTDA</t>
  </si>
  <si>
    <t>ESTADO DO MARANHAO</t>
  </si>
  <si>
    <t>929815 - CAMARA MUNICIPAL DE SANTA INES</t>
  </si>
  <si>
    <t>18/07/2023</t>
  </si>
  <si>
    <t>Dossiês funcionais:
Em bom estado de
conservação, com
tratamento prévio de
triagem para separação
de cópias ou
documentos sem
necessidade de
digitalização (tamanho
A4 e Ofício)</t>
  </si>
  <si>
    <t>47500,00</t>
  </si>
  <si>
    <t>190000,00</t>
  </si>
  <si>
    <t>700.000</t>
  </si>
  <si>
    <t>0,16</t>
  </si>
  <si>
    <t>500.000</t>
  </si>
  <si>
    <t>0,17</t>
  </si>
  <si>
    <t>TG GOIANESIA LTDA</t>
  </si>
  <si>
    <t>CONSELHO REGIONAL ENGENHARIA E AGRONOMIA - TO</t>
  </si>
  <si>
    <t>389094 - CONSELHO REG. DE ENGENHARIA E AGRONOMIA - TO</t>
  </si>
  <si>
    <t>16/06/2023</t>
  </si>
  <si>
    <t>0,1035</t>
  </si>
  <si>
    <t>160523 - CENTRO DE PREP. DE OFICIAIS DA RESERVA DE BH</t>
  </si>
  <si>
    <t>11/08/2023</t>
  </si>
  <si>
    <t>0,96</t>
  </si>
  <si>
    <t>DOCPRO CRIACAO DE BIBLIOTECAS VIRTUAIS LTDA</t>
  </si>
  <si>
    <t>FUNDACAO BIBLIOTECA NACIONAL</t>
  </si>
  <si>
    <t>344042 - FUNDACAO BIBLIOTECA NACIONAL</t>
  </si>
  <si>
    <t>04/10/2023</t>
  </si>
  <si>
    <t>4</t>
  </si>
  <si>
    <t>70966,67</t>
  </si>
  <si>
    <t>N.C. SERVICOS LTDA</t>
  </si>
  <si>
    <t>CONSELHO REG.DE ENGENHARIA E AGRONOMIA-SP</t>
  </si>
  <si>
    <t>389423 - CONSELHO REG.DE ENGENHARIA E AGRONOMIA</t>
  </si>
  <si>
    <t>19/05/2023</t>
  </si>
  <si>
    <t>76800,00</t>
  </si>
  <si>
    <t>40.000</t>
  </si>
  <si>
    <t>0,29</t>
  </si>
  <si>
    <t>TRIAGEM ORGANIZACAO LTDA</t>
  </si>
  <si>
    <t>29/09/2023</t>
  </si>
  <si>
    <t>44,00</t>
  </si>
  <si>
    <t>64889,00</t>
  </si>
  <si>
    <t>CONSELHO REG DE ENGENHARIA E AGRONOMIA AL</t>
  </si>
  <si>
    <t>389419 - CONSELHO REGIONAL DE ENG. E AGRONOMIA DE AL</t>
  </si>
  <si>
    <t>27/09/2023</t>
  </si>
  <si>
    <t>2.080</t>
  </si>
  <si>
    <t>67,00</t>
  </si>
  <si>
    <t>56802,32</t>
  </si>
  <si>
    <t>CONSELHO FEDERAL DE ODONTOLOGIA</t>
  </si>
  <si>
    <t>926655 - CONSELHO FEDERAL DE ODONTOLOGIA</t>
  </si>
  <si>
    <t>786.450</t>
  </si>
  <si>
    <t>0,119</t>
  </si>
  <si>
    <t>MINISTERIO DO TRABALHO E EMPREGO</t>
  </si>
  <si>
    <t>264001 - FUNDAÇÃO J.D.FIGUEIREDO SEG.MED.TRABALHO/SP</t>
  </si>
  <si>
    <t>24/08/2023</t>
  </si>
  <si>
    <t>0,095</t>
  </si>
  <si>
    <t>0,55</t>
  </si>
  <si>
    <t>00014/2023</t>
  </si>
  <si>
    <t>580.000</t>
  </si>
  <si>
    <t>T C DA SILVA LTDA</t>
  </si>
  <si>
    <t>980543 - PREFEITURA MUN. DE SAO DOMINGOS DO CAPIM</t>
  </si>
  <si>
    <t>09/05/2023</t>
  </si>
  <si>
    <t>450.000</t>
  </si>
  <si>
    <t>119.800</t>
  </si>
  <si>
    <t>0,13</t>
  </si>
  <si>
    <t>INDOC SOLUCOES E SERVICOS LTDA</t>
  </si>
  <si>
    <t>070009 - TRE-TRIBUNAL REGIONAL ELEITORAL DA PARAIBA/PB</t>
  </si>
  <si>
    <t>15/09/2023</t>
  </si>
  <si>
    <t>89.800</t>
  </si>
  <si>
    <t>1,25</t>
  </si>
  <si>
    <t>1.500.000</t>
  </si>
  <si>
    <t>750.000</t>
  </si>
  <si>
    <t>487650,00</t>
  </si>
  <si>
    <t>DOCS &amp; BYTES INFORMATICA LTDA</t>
  </si>
  <si>
    <t>PMSP- SECRETARIA MUNICIPAL DE CULTURA</t>
  </si>
  <si>
    <t>925054 - PMSP - SECRETARIA MUNICIPAL DE CULTURA/SP</t>
  </si>
  <si>
    <t>28/07/2023</t>
  </si>
  <si>
    <t>1.630.000</t>
  </si>
  <si>
    <t>980403 - PREFEITURA MUNICIPAL DE ACARÁ/PA</t>
  </si>
  <si>
    <t>20/07/2023</t>
  </si>
  <si>
    <t>30.000.000</t>
  </si>
  <si>
    <t>0,18</t>
  </si>
  <si>
    <t>DISTRIVISA COMERCIO LOCACAO E SERVICOS S/A - EM RECUPERACAO JUDICIAL</t>
  </si>
  <si>
    <t>985155 - PREFEITURA MUNICIPAL DE SANTA LUZIA/MG</t>
  </si>
  <si>
    <t>50.000</t>
  </si>
  <si>
    <t>0,53</t>
  </si>
  <si>
    <t>3,49</t>
  </si>
  <si>
    <t>51,34</t>
  </si>
  <si>
    <t>8.000</t>
  </si>
  <si>
    <t>90,00</t>
  </si>
  <si>
    <t>49880,00</t>
  </si>
  <si>
    <t>68490,00</t>
  </si>
  <si>
    <t>76900,00</t>
  </si>
  <si>
    <t>870.000</t>
  </si>
  <si>
    <t>CONSELHO REGIONAL DE ENFERMAGEM-AM</t>
  </si>
  <si>
    <t>926235 - CONSELHO REGIONAL DE ENFERMAGEM DO AMAZONAS</t>
  </si>
  <si>
    <t>22/12/2023</t>
  </si>
  <si>
    <t>64947,68</t>
  </si>
  <si>
    <t>PLUS SERVICE LTDA</t>
  </si>
  <si>
    <t>090020 - JUSTICA FEDERAL DE 1A. INSTANCIA_- RS</t>
  </si>
  <si>
    <t>27/06/2023</t>
  </si>
  <si>
    <t>813000,00</t>
  </si>
  <si>
    <t>SELBETTI TECNOLOGIA S.A.</t>
  </si>
  <si>
    <t>CONSELHO REG. DE MEDICINA - SC</t>
  </si>
  <si>
    <t>389180 - CONSELHO REGIONAL DE MEDICINA - SC</t>
  </si>
  <si>
    <t>06/11/2023</t>
  </si>
  <si>
    <t>00015</t>
  </si>
  <si>
    <t>984445 - PREFEITURA MUNICIPAL DE DIVINÓPOLIS/MG</t>
  </si>
  <si>
    <t>00016</t>
  </si>
  <si>
    <t>00014</t>
  </si>
  <si>
    <t>4.800.000</t>
  </si>
  <si>
    <t>7.200.000</t>
  </si>
  <si>
    <t>200.000</t>
  </si>
  <si>
    <t>3.840</t>
  </si>
  <si>
    <t>1.150</t>
  </si>
  <si>
    <t>4.640</t>
  </si>
  <si>
    <t>00013</t>
  </si>
  <si>
    <t>00030/2023</t>
  </si>
  <si>
    <t>785.000</t>
  </si>
  <si>
    <t>DATAGED INFORMATICA LTDA</t>
  </si>
  <si>
    <t>090006 - JUSTICA FEDERAL DE 1A. INSTANCIA - CE</t>
  </si>
  <si>
    <t>11/12/2023</t>
  </si>
  <si>
    <t>00032/2023</t>
  </si>
  <si>
    <t>181600,00</t>
  </si>
  <si>
    <t>FACILITA SERVICOS GERAIS LTDA.</t>
  </si>
  <si>
    <t>INDUSTRIA DE MATERIAL BELICO DO BRASIL</t>
  </si>
  <si>
    <t>168006 - INDUSTRIA DE MATERIAL BELICO DO BRASIL/FJF</t>
  </si>
  <si>
    <t>00035/2023</t>
  </si>
  <si>
    <t>420968,76</t>
  </si>
  <si>
    <t>GP EMISSAO INSTANTANEA E GESTAO DE DOCUMENTOS LTDA</t>
  </si>
  <si>
    <t>090017 - JUSTICA FEDERAL DE 1A. INSTANCIA - SP</t>
  </si>
  <si>
    <t>31/08/2023</t>
  </si>
  <si>
    <t>0,25</t>
  </si>
  <si>
    <t>00043/2023</t>
  </si>
  <si>
    <t>00061</t>
  </si>
  <si>
    <t>H2G COMERCIAL DE ETIQUETAS E PAPEIS LTDA</t>
  </si>
  <si>
    <t>ESTADO DO PARANA</t>
  </si>
  <si>
    <t>985517 - PREFEITURA MUNICIPAL DE NOVO ITACOLOMI/PR</t>
  </si>
  <si>
    <t>00044/2023</t>
  </si>
  <si>
    <t>43395,00</t>
  </si>
  <si>
    <t>ACESSO ACADEMICO LTDA</t>
  </si>
  <si>
    <t>FUNDACAO UNIVERSIDADE FEDERAL DE UBERLANDIA</t>
  </si>
  <si>
    <t>154043 - FUNDACAO UNIVERSIDADE FEDERAL DE UBERLANDIA</t>
  </si>
  <si>
    <t>00055/2023</t>
  </si>
  <si>
    <t>0,123</t>
  </si>
  <si>
    <t>ARQUITI - GESTAO DOCUMENTAL E TECNOLOGIAS DA INFORMACAO LTDA</t>
  </si>
  <si>
    <t>070019 - TRIBUNAL REGIONAL ELEITORAL DO PARANA</t>
  </si>
  <si>
    <t>18/12/2023</t>
  </si>
  <si>
    <t>00058/2023</t>
  </si>
  <si>
    <t>65.000</t>
  </si>
  <si>
    <t>FENELON DE SOUZA LEAL 02991450428</t>
  </si>
  <si>
    <t>PREFEITURA DE BELO JARDIM - PE</t>
  </si>
  <si>
    <t>982333 - PREFEITURA MUNICIPAL DE BELO JARDIM</t>
  </si>
  <si>
    <t>31/07/2023</t>
  </si>
  <si>
    <t>00078/2023</t>
  </si>
  <si>
    <t>7,00</t>
  </si>
  <si>
    <t>ASSOCIACAO REGIONAL DOS ENGENHEIROS E ARQUITETOS  - M C RONDON</t>
  </si>
  <si>
    <t>PREFEITURA DE MARECHAL CANDIDO RONDON - PR</t>
  </si>
  <si>
    <t>987683 - PREFEITURA MUNUNICIPAL MAR.CANDIDO RONDOM</t>
  </si>
  <si>
    <t>22/08/2023</t>
  </si>
  <si>
    <t>00082/2023</t>
  </si>
  <si>
    <t>62.000</t>
  </si>
  <si>
    <t>D. DOS S. TORRES BEZERRA</t>
  </si>
  <si>
    <t>00156/2023</t>
  </si>
  <si>
    <t>18000,00</t>
  </si>
  <si>
    <t>ORBITINF TECNOLOGIA LTDA</t>
  </si>
  <si>
    <t>13/06/2023</t>
  </si>
  <si>
    <t>150000,00</t>
  </si>
  <si>
    <t>00316/2022</t>
  </si>
  <si>
    <t>85000,00</t>
  </si>
  <si>
    <t>REDXCORP PRODUCAO E LOCACAO LTDA</t>
  </si>
  <si>
    <t>FURNAS-CENTRAIS ELETRICAS S.A.</t>
  </si>
  <si>
    <t>910847 - ELETROBRAS TERMONUCLEAR S/A</t>
  </si>
  <si>
    <t>00891/2023</t>
  </si>
  <si>
    <t>1490000,00</t>
  </si>
  <si>
    <t>EMPRESA DE PROC.DE DADOS DA PREVID.SOCIAL</t>
  </si>
  <si>
    <t>238014 - EMP. DE TEC. E INFORM. DA PREVIDENCIA SOCIAL</t>
  </si>
  <si>
    <t>06/09/2023</t>
  </si>
  <si>
    <t>00915/2023</t>
  </si>
  <si>
    <t>2.268.940</t>
  </si>
  <si>
    <t>0,0695</t>
  </si>
  <si>
    <t>19/12/2023</t>
  </si>
  <si>
    <t>14.000</t>
  </si>
  <si>
    <t>FOSTER PRODUTORA LTDA</t>
  </si>
  <si>
    <t>279</t>
  </si>
  <si>
    <t>430</t>
  </si>
  <si>
    <t>185</t>
  </si>
  <si>
    <t>9,60</t>
  </si>
  <si>
    <t>02003/2023</t>
  </si>
  <si>
    <t>2380000,00</t>
  </si>
  <si>
    <t>PMSP - EMPRESA DE TEC. DA INFORMAÇÃO - PRODAM</t>
  </si>
  <si>
    <t>925099 - PMSP - EMPRESA DE TEC. DA INFORMAÇÃO - PRODAM</t>
  </si>
  <si>
    <t>7.000</t>
  </si>
  <si>
    <t>Número /Nome Arquivo ZIP</t>
  </si>
  <si>
    <t>42000105000052023000</t>
  </si>
  <si>
    <t>Sim</t>
  </si>
  <si>
    <t>Documentos avulsos</t>
  </si>
  <si>
    <t>38933705000122023000 / 202312.COREN.RJ</t>
  </si>
  <si>
    <t xml:space="preserve">25300305000242022003 </t>
  </si>
  <si>
    <t>DIGITALIZAÇÃO A0 COLORIDO</t>
  </si>
  <si>
    <t>Digitalização A0</t>
  </si>
  <si>
    <t>98515505000172023000</t>
  </si>
  <si>
    <t>DIGITALIZAÇÃO E INDEXAÇÃO (A1, A0)</t>
  </si>
  <si>
    <t>98600105009152023000</t>
  </si>
  <si>
    <t>Digitalizações de tamanho A0</t>
  </si>
  <si>
    <t>17010605000082023000</t>
  </si>
  <si>
    <t>Serviços de 
digitalização /
indexação de
documentos -
Digitalização acima de
A1</t>
  </si>
  <si>
    <t>DIGITALIZAÇÃO A1 COLORIDO</t>
  </si>
  <si>
    <t>Digitalização A1</t>
  </si>
  <si>
    <t>Digitalizações de tamanho A1</t>
  </si>
  <si>
    <t>Serviços de 
digitalização /
indexação de
documentos -
Digitalização acima de
A2</t>
  </si>
  <si>
    <t>DIGITALIZAÇÃO A2 COLORIDO</t>
  </si>
  <si>
    <t>Digitalização A2</t>
  </si>
  <si>
    <t>Digitalizações de tamanho A2</t>
  </si>
  <si>
    <t>45234605000022023000</t>
  </si>
  <si>
    <t>Digitalização de Acervo Documental - A3</t>
  </si>
  <si>
    <t>Digitalização A3</t>
  </si>
  <si>
    <t>92594605000022023000</t>
  </si>
  <si>
    <t>Captura e Transformação de Acervo Arquivístico com base no Decreto Federal 10.278/2020, até A3</t>
  </si>
  <si>
    <t>DIGITALIZAÇÃO E INDEXAÇÃO (A3)</t>
  </si>
  <si>
    <t>39302005002452023000 / 2023245.DNIT</t>
  </si>
  <si>
    <t>Digitalizações de tamanho A3</t>
  </si>
  <si>
    <t>Serviços de 
digitalização /
indexação de
documentos -
Digitalização acima de
A3</t>
  </si>
  <si>
    <t>34303905000012023000</t>
  </si>
  <si>
    <t>Digitalização de 70000 imagens</t>
  </si>
  <si>
    <t>Digitalização A4</t>
  </si>
  <si>
    <t>07000905000172023001</t>
  </si>
  <si>
    <t>Dossiês funcionais: folhas A4 e Ofício</t>
  </si>
  <si>
    <t>Folha 
digitalizada</t>
  </si>
  <si>
    <t>38942105000012023000</t>
  </si>
  <si>
    <t>Digitalização de
documentos,
incluindo os
processos de
conferência,
preparo, captura
analógica,
indexação,
controle de
qualidade,
certificação
digital, captura
para guarda
digital e
remontagem dos
documentos
analógicos,
conforme
legislação
específica</t>
  </si>
  <si>
    <t>38906705000032023000</t>
  </si>
  <si>
    <t>Digitalização e indexação dos documentos em PDF</t>
  </si>
  <si>
    <t>92981505000042023001</t>
  </si>
  <si>
    <t>Processos Judiciais
(1970-1990): folhas A4 e Ofício</t>
  </si>
  <si>
    <t>Digitalização de Acervo Documental - A4 e Ofício</t>
  </si>
  <si>
    <t>44300105000172023000</t>
  </si>
  <si>
    <t>98040305000172023002</t>
  </si>
  <si>
    <t>DIGITALIZAÇÃO E INDEXAÇÃO (A5, A4, Ofício)</t>
  </si>
  <si>
    <t>92623505000182023002</t>
  </si>
  <si>
    <t>Digitalização de documentos administrativos</t>
  </si>
  <si>
    <t xml:space="preserve">11321405000242023001 </t>
  </si>
  <si>
    <t>Digitalização para pesquisa</t>
  </si>
  <si>
    <t>Digitalizações de tamanho A4</t>
  </si>
  <si>
    <t>30300105000062023000</t>
  </si>
  <si>
    <t>17010605000072022000 / 202207.MF-MS</t>
  </si>
  <si>
    <t>16052305000072023000</t>
  </si>
  <si>
    <t>Serviço de digitalização de
documentos, incluindo: conferência
dos lotes de documentos;
organização; preparação dos
documentos (limpeza, retirada de clips
e grampos, etc.); digitalização dos
documentos através de scanner de alta
definição; reconhecimento óptico dos
caracteres (OCR); controle de
qualidade das imagens digitalizadas
(formato PDF-A, OCR pesquisável);
indexação (pontos de acesso) em 3
campos de índice para pesquisa sendo
ano, nome do aluno, nome da mãe;
homologação das imagens; exportação
das imagens.; remontagem das caixas.
A contratada responsabiliza-se pela
exatidão dos serviços executados,
obrigando-se a reparar, as suas
expensas, e dentro dos prazos
estabelecidos, todos os erros, falhas,
omissões e quaisquer outras
irregularidades, se houver, na
execução dos serviços.</t>
  </si>
  <si>
    <t>92680405000072023000 / 202307.CRECISC</t>
  </si>
  <si>
    <t>Digitalização e indexação documentos</t>
  </si>
  <si>
    <t>26400105000122023000</t>
  </si>
  <si>
    <t>Higienização, separação, ordenação,digitalização e upload em rede interna dedocumentos funcionais dos servidores daFundacentro.</t>
  </si>
  <si>
    <t>98054305000142023001</t>
  </si>
  <si>
    <t>Digitalização preto e branco</t>
  </si>
  <si>
    <t>Digitalização colorido</t>
  </si>
  <si>
    <t>92793605000362023000</t>
  </si>
  <si>
    <t>Digitalização de documentos (12meses) - 100 páginas/mês</t>
  </si>
  <si>
    <t>07001905000552023000</t>
  </si>
  <si>
    <t>Digitalização de documentos</t>
  </si>
  <si>
    <t>98233305000582023000</t>
  </si>
  <si>
    <t>Digitalização de documentos em formato pdf</t>
  </si>
  <si>
    <t>98233305000822023000</t>
  </si>
  <si>
    <t>Digitalização de documentos impressos para o formato digital PDF</t>
  </si>
  <si>
    <t>38909405000062023000</t>
  </si>
  <si>
    <t>09000605000302023001</t>
  </si>
  <si>
    <t>Preparação, digitalização, controle de qualidade, assinatura padrão ICP - Brasil e indexação dos documentos (até três índices a definir), verificação e exportação para os sistemas SEI (docs. administrativos) e PJE (docs. judiciais), conforme a natureza do documento.</t>
  </si>
  <si>
    <t>Digitalização Extra A0</t>
  </si>
  <si>
    <t>Serviços de 
digitalização /
indexação de
documentos -
Digitalização acima de
A0</t>
  </si>
  <si>
    <t>98768305000782023000</t>
  </si>
  <si>
    <t>Digitalização de projetos, plantas e croquis de engenharia e arquitetura com no mínimo 90 cm de largura, com resolução de escaneamento de pelo menos 200 ‘‘dpi’s’’, no modo colorido ou preto e branco.</t>
  </si>
  <si>
    <t>Fornecimento de caixa-arquivo</t>
  </si>
  <si>
    <t>Unidade de fornecimento não se aplica</t>
  </si>
  <si>
    <t>36410205000082023000 / 202308.CNPQ</t>
  </si>
  <si>
    <t>Guarda física do acervo de documentos em
caixas de arquivo (tamanho (250x130x350mm)</t>
  </si>
  <si>
    <t>20012805000052023001</t>
  </si>
  <si>
    <t>Serviço de guarda de documentos armazenados em caixas com tamanho 13x25x35 cm</t>
  </si>
  <si>
    <t>Serviços de Guarda de Acervo Documental</t>
  </si>
  <si>
    <t>Metro Linear/mês</t>
  </si>
  <si>
    <t>Item está contemplado em organização</t>
  </si>
  <si>
    <t>Análise com SNIRH e Indexação (planilha Excel)</t>
  </si>
  <si>
    <t>Nomenclatura (renomeação de arquivos).</t>
  </si>
  <si>
    <t>Inventário</t>
  </si>
  <si>
    <t>Conferência e listagem de documentos para recebimento doacervo documental</t>
  </si>
  <si>
    <t>Organização de Acervo Documental</t>
  </si>
  <si>
    <t>Triagem, Organização e Classificação de documentos</t>
  </si>
  <si>
    <t>92650005000042023000</t>
  </si>
  <si>
    <t>HIGIENIZAÇÃO, APLICAÇÃO DO CCD E TABELA DE TEMPORALIDADE – CONSELHOS DE FISCALIZAÇÃO, APROVADOS PELO ARQUIVO NACIONAL, ACONDICIONAMENTO E ORGANIZAÇÃO DA MASSA DOCUMENTAL DA ÁREA FIM DO CREA-AC EM CAIXAS BOX PADRÃO, FORNECIDAS PELA CONTRATADA.</t>
  </si>
  <si>
    <t>Organização de documentos</t>
  </si>
  <si>
    <t>17011405000122023000</t>
  </si>
  <si>
    <t>Tratamento arquivístico</t>
  </si>
  <si>
    <t>Tratamento arquivístico, contemplando triagem, higienização, classificação,acondicionamento e armazenamento</t>
  </si>
  <si>
    <t>Serviço de Transferência de Acervo Documental</t>
  </si>
  <si>
    <t>Transporte do acervo atual e conferência da quantidade de caixas de arquivo inativo</t>
  </si>
  <si>
    <t>Transferência ordenadados documentos paraas instalações dacontratada</t>
  </si>
  <si>
    <t>Não será realizado apenas este item</t>
  </si>
  <si>
    <t>Classificação</t>
  </si>
  <si>
    <t>Classificação de processos e
documentos avulsos</t>
  </si>
  <si>
    <t>92652605000092023000 / 202309.COREN.RN</t>
  </si>
  <si>
    <t>Descrição confusa, não foi possível compreende se há equivalencia no objeto</t>
  </si>
  <si>
    <t>Serviços de Consulta a Caixas na Guarda Externa</t>
  </si>
  <si>
    <t>A ANM trabalha com estes itens agrupados ao A4</t>
  </si>
  <si>
    <t>Avisos de Recebimento, Notificações de Execuções Fiscais e Certidões de Dívida Ativa</t>
  </si>
  <si>
    <t>Este contrato não prevê eliminação de documentos, será feita contratação específica para este fim</t>
  </si>
  <si>
    <t>Eliminação de processos e documentos avulsos</t>
  </si>
  <si>
    <t>Processamento de documentos para descarte</t>
  </si>
  <si>
    <t>Objeto não se aplica</t>
  </si>
  <si>
    <t>15502105000622022000 / 202262.HosCLINMG</t>
  </si>
  <si>
    <t>98600105006412023000</t>
  </si>
  <si>
    <t>202307.TRERJ</t>
  </si>
  <si>
    <t>Organização de
documentos do
arquivo do Crea-
CE</t>
  </si>
  <si>
    <t>Organização, identificação, classificação, separação, ordenação, higienização dos documentos, incluindo os materiais necessários para prestação do serviço</t>
  </si>
  <si>
    <t>Serviços de tratamento técnico</t>
  </si>
  <si>
    <t>Execução do Plano de Trabalho envolvendo a higienização, a triagem, a organização, separação, rotulagem e a aplicação da tabela de temporalidade</t>
  </si>
  <si>
    <t>Organização do arquivo existente (mensal)</t>
  </si>
  <si>
    <t>Organização de novas caixas</t>
  </si>
  <si>
    <t>Caixa diferente do padrão ANM</t>
  </si>
  <si>
    <t>Não há previsão de transporte entre RJ e BSB</t>
  </si>
  <si>
    <t>Transferência urgente</t>
  </si>
  <si>
    <t>23801405008912023000</t>
  </si>
  <si>
    <t>92509905020032023000</t>
  </si>
  <si>
    <t>Se trata de empretaida por preço global, de difícil controle para o objeto da ANM</t>
  </si>
  <si>
    <t>92621005000132023000 / 202313.GDF</t>
  </si>
  <si>
    <t>19312105000012023000</t>
  </si>
  <si>
    <t>Serviço de Outsourcing de Digitalização - Equipamento Tipo 4 Escâner de Mesa - Porto
Velho - Fixação de franquia mensal, que abrange fornecimento de equipamento e
quantidade mínima de páginas, sendo cobrado o excedente da franquia - 4 (quatro)
equipamentos</t>
  </si>
  <si>
    <t>20009505000022023000</t>
  </si>
  <si>
    <t>Preço global</t>
  </si>
  <si>
    <t>Mapeamento de Processos</t>
  </si>
  <si>
    <t>Revisão / Produção de Instrumentos Arquivísticos e LGPD</t>
  </si>
  <si>
    <t>Fornecimento de Direito de Uso em Nuvem (SaaS – Software as a Service) de
Sistema Informatizado de Gestão Arquivística com Disponibilização de Portal
de Serviços</t>
  </si>
  <si>
    <t>Treinamento de Usuários</t>
  </si>
  <si>
    <t>Operação assistida</t>
  </si>
  <si>
    <t>Manutenção evolutiva</t>
  </si>
  <si>
    <t>92809205000032023001</t>
  </si>
  <si>
    <t>93010305000032023001</t>
  </si>
  <si>
    <t>202304.IFPA</t>
  </si>
  <si>
    <t>38949605000042023000</t>
  </si>
  <si>
    <t>Digitalização,
armazenamento dos
prontuários físico (custodia)
e indexação no sistema
SPW</t>
  </si>
  <si>
    <t>AVALIAÇÃO, ELABORAÇÃO DE MANUAL DE GESTÃO DOCUMENTAL E TREINAMENTO DE SERVIDORES.</t>
  </si>
  <si>
    <t>34302005000052023000</t>
  </si>
  <si>
    <t>Objeto não se aplica, trata de acervo histórico</t>
  </si>
  <si>
    <t>Seleção, preservação, organização e digitalização
da Série Autenticação de Obras do Arquivo
Histórico do Museu Lasar Segall</t>
  </si>
  <si>
    <t>Objeto não se aplica, trata de catalogação de materiais bibliográficos</t>
  </si>
  <si>
    <t>Correção e adequação de cerca de 80.000 registros
migrados para o sistema de gestão de bibliotecas
Koha (baseado em MARC21), atualmente utilizado
pela Biblioteca Jenny Klabin Segall e etiquetagem
do acervo com códigos de barra</t>
  </si>
  <si>
    <t>Objeto não se aplica, trata de material bibliográfico</t>
  </si>
  <si>
    <t>Digitalização de documentos (impressos,
datiloscritos, manuscritos, fotografias,
cartazes e brochuras entre outros), referentes
à coleção de programas e críticas de teatro da
Biblioteca Jenny Klabin Segall.</t>
  </si>
  <si>
    <t>Objeto não se aplica, trata de documentos nato digitais ou digitalizado</t>
  </si>
  <si>
    <t>Recolha, avaliação, descarte de duplicatas e
organização de todos os documentos digitais
existentes na rede interna do Museu Lasar
Segall e preservação dos documentos de valor
histórico para a instituição.</t>
  </si>
  <si>
    <t>41000305000052023000</t>
  </si>
  <si>
    <t>Objeto não se aplica, trata de transferência ordenada na sede da contratante</t>
  </si>
  <si>
    <t>Transferência
ordenada dos
documentos que
hoje ocupam as
salas do piso
mezanino do
edifício sede e
do subsolo do
edifício anexo
sob
responsabilidade
do Arquivo
Geral/DIGED e
arquivamento
nos arquivos
deslizantes e
estantes
montados pelas
demais
empresas
vencedoras dos
itens anteriores.</t>
  </si>
  <si>
    <t>202306.EB</t>
  </si>
  <si>
    <t>20012005000062023001</t>
  </si>
  <si>
    <t>Objeto não se aplica, não se trata de Massa Documental Acumulada</t>
  </si>
  <si>
    <t>Gestão documental para avaliação
e classificação, supervisionada, com a aplicação
do Código de Classificação de Documentos de
Arquivo, higienização, desinfestação e
organização do arquivo conforme Tabela de
Temporalidade e indexação da massa
documental acumulada</t>
  </si>
  <si>
    <t>34404205000072023000</t>
  </si>
  <si>
    <t>Digitalização a partir do acervo
microfilmado da Biblioteca Nacional; Processamento dos arquivos digitais gerados, de acordo com as especificações detalhadas no item 4
(quatro); Indexação das palavras do
conteúdo textual em sistema informatizado de busca e recuperação</t>
  </si>
  <si>
    <t>38942305000072023002</t>
  </si>
  <si>
    <t>A solução não prevê a execução e instalação de birô de digitalização nas dependências da contratante</t>
  </si>
  <si>
    <t>Birô de Digitalização para Documentação Corrente</t>
  </si>
  <si>
    <t>Birô de Digitalização para Documentação Corrente, intinerante para atender as unidades do
interior (Sob Demanda)</t>
  </si>
  <si>
    <t>Migração dos dados digitalizados (Banco de Dados)</t>
  </si>
  <si>
    <t>Serviço de guarda de microfilmes
16 mm</t>
  </si>
  <si>
    <t>38941905000082023000</t>
  </si>
  <si>
    <t>Contratação de Empresa com Equipe
Técnica especializada para serviços de
Preparação, Conferência, Descarte,
Adequação Organizacional, Suporte
Técnico, Consultoria Arquivística
contendo o Diagnóstico, Planejamento
e Classificação.</t>
  </si>
  <si>
    <t>38947605000092023000</t>
  </si>
  <si>
    <t>Elaboração de ficha catalográfica</t>
  </si>
  <si>
    <t>A solução não prevê o uso de mão de obra exclusiva</t>
  </si>
  <si>
    <t>Digitalização A4 com fornecimento de mão de obra</t>
  </si>
  <si>
    <t>17060705000102023000</t>
  </si>
  <si>
    <t>Serviços continuados de técnico em arquivo</t>
  </si>
  <si>
    <t>92665505000102023000</t>
  </si>
  <si>
    <t>Gestão Documental e Digitalização</t>
  </si>
  <si>
    <t>92953905000122023001</t>
  </si>
  <si>
    <t>Serviços transporte, organização arquivística, digitalização e guarda de documentos físicos que serão recebidos pela Empresa
Pública de Participações em Energia Nuclear e Binacional (ENBPar) até a conclusão da transição dos Bens da União</t>
  </si>
  <si>
    <t>38932305000132023000</t>
  </si>
  <si>
    <t>Contrato não preve contratação de mão de obra com dedicação exclusiva</t>
  </si>
  <si>
    <t>Auxiliar de arquivo</t>
  </si>
  <si>
    <t>Contrato não preve digitalização de materiais encadernados</t>
  </si>
  <si>
    <t>Livro de Acórdãos
(de 1945)</t>
  </si>
  <si>
    <t>92505405000172023000</t>
  </si>
  <si>
    <t>inserção de exemplares de revistas no sistema de gerenciamento de acervo online</t>
  </si>
  <si>
    <t>ESTAÇÃO DE TRABALHO COM OPERADOR,</t>
  </si>
  <si>
    <t>LICENÇA ANUAL DE SOFTWARE DE GERENCIAMENTO DE DOCUMENTOS</t>
  </si>
  <si>
    <t>CONTRATAÇÃO SOBE DEMANDA DE USUÁRIOS CONCORRENTES ADICIONAIS PARA SOFTWARE</t>
  </si>
  <si>
    <t>PACOTE HORAS PARA TREINAMENTO, CONSULTORIA</t>
  </si>
  <si>
    <t>PACOTE DE ASSINATURAS ELETRÔNICA / DIGITAL</t>
  </si>
  <si>
    <t>38909205000182023000 / 202318.CREA-RS.Materiais</t>
  </si>
  <si>
    <t>98658905000192023000</t>
  </si>
  <si>
    <t>Compra de material (arquivos em aço)</t>
  </si>
  <si>
    <t>ARQUIVO
ESPECIFICAÇÃO: EM AÇO</t>
  </si>
  <si>
    <t>09002005000212023000</t>
  </si>
  <si>
    <t>Contratação de empresa prestadora de serviços de auxílio nas atividades de seleção e preparação da eliminação de processos
judiciais que já cumpriram a temporalidade, nas dependências da Seção Judiciária do Rio Grande do Sul em Porto Alegre.</t>
  </si>
  <si>
    <t>16029605000212023000 / 202321.EB</t>
  </si>
  <si>
    <t>38918005000212023000</t>
  </si>
  <si>
    <t>Atendimentos da ANM não serão por viagem/deslocamento</t>
  </si>
  <si>
    <t>16800605000322023000</t>
  </si>
  <si>
    <t>09001705000352023000</t>
  </si>
  <si>
    <t>Implantação de Repositório</t>
  </si>
  <si>
    <t>98551705000432023000</t>
  </si>
  <si>
    <t>Design gráfico</t>
  </si>
  <si>
    <t>15404305000442023000</t>
  </si>
  <si>
    <t>Contratação de serviços de aquisição de DOI (Digital Object Identifier) para as publicações correntes e retroativa</t>
  </si>
  <si>
    <t>94300105001562023000</t>
  </si>
  <si>
    <t>Configurar Ambiente de Cluster e Alta Disponibilidade</t>
  </si>
  <si>
    <t>Definição e criação de estrutura para novos tipos documentais
(Simples Nacional)</t>
  </si>
  <si>
    <t>91084705003162022000</t>
  </si>
  <si>
    <t>39301005003722023001</t>
  </si>
  <si>
    <t>Modelo não se aplica (preço global para todas as etapas)</t>
  </si>
  <si>
    <t>Implantação do processo de organização, classificação e inventário do acervo existente no DNIT/SR/MS, bem como, os custos para operacionalização dos sistemas e demais itens necessários para a execução do serviço; Organização com base no Código de Classificação de Documentos de Arquivo para a Administração Pública do CONARQ (atividade meio) e do DNIT (atividade fim); Guarda e Armazenamento acondicionado; Custódia; Conservação; Gerenciamento; Segurança e Serviço de entrega e resgate de documentos.</t>
  </si>
  <si>
    <t>Mediana</t>
  </si>
  <si>
    <t>Média</t>
  </si>
  <si>
    <t>Desvio Padrão</t>
  </si>
  <si>
    <t>Coeficiente de variação</t>
  </si>
  <si>
    <t>Consulta Pública</t>
  </si>
  <si>
    <t>ConsultaPública03</t>
  </si>
  <si>
    <t>Guarda externa</t>
  </si>
  <si>
    <t>ConsultaPública02</t>
  </si>
  <si>
    <t>ConsultaPública01</t>
  </si>
  <si>
    <t>Painel de Preços</t>
  </si>
  <si>
    <t>Consulta e devolução de caixas-arquivo</t>
  </si>
  <si>
    <t>13/03/2024</t>
  </si>
  <si>
    <t>926722 - CONSELHO REG DE FISIOTERAP OCUPACIONAL 7ªREG</t>
  </si>
  <si>
    <t>CONSELHO REG.DE FIS.E TERAPIA OCUPACIONAL -BA</t>
  </si>
  <si>
    <t>EDSON LUIS DE LIMA</t>
  </si>
  <si>
    <t>340,00</t>
  </si>
  <si>
    <t>90004/2024</t>
  </si>
  <si>
    <t>92672205900042024000</t>
  </si>
  <si>
    <t>Guarda de caixas-arquivo</t>
  </si>
  <si>
    <t>1,55</t>
  </si>
  <si>
    <t>1.796</t>
  </si>
  <si>
    <t>Implantação</t>
  </si>
  <si>
    <t>Por serviço, a ANM realizará a atividade por caixa</t>
  </si>
  <si>
    <t>Transporte Caixas 20kg</t>
  </si>
  <si>
    <t>A ANM utiliza caixas padrão-arquivo</t>
  </si>
  <si>
    <t>25/01/2024</t>
  </si>
  <si>
    <t>926658 - HOSPITAL METROPOLITANO ODILON BEHRENS</t>
  </si>
  <si>
    <t>PREFEITURA MUNICIPAL DE BELO HORIZONTE</t>
  </si>
  <si>
    <t>CEDOC - GESTAO DE DOCUMENTOS, ARQUIVOS E INFORMACOES LTDA</t>
  </si>
  <si>
    <t>35,09</t>
  </si>
  <si>
    <t>480</t>
  </si>
  <si>
    <t>00185/2023</t>
  </si>
  <si>
    <t>92665805001852023000</t>
  </si>
  <si>
    <t>Armazenamento caixas 20kg</t>
  </si>
  <si>
    <t>19,20</t>
  </si>
  <si>
    <t>Aquisição de Caixas 20kg</t>
  </si>
  <si>
    <t>2.520</t>
  </si>
  <si>
    <t>Movimentação/Transporte entre unidades caixas 20kg</t>
  </si>
  <si>
    <t>1,77</t>
  </si>
  <si>
    <t>AGENCIA NACIONAL DE AVIACAO CIVIL</t>
  </si>
  <si>
    <t>986001 - PREFEITURA MUNICIPAL DO RIO DE JANEIRO</t>
  </si>
  <si>
    <t>Fonte</t>
  </si>
  <si>
    <t>1 a 45</t>
  </si>
  <si>
    <t xml:space="preserve">Código Material/Serviço :  15407 </t>
  </si>
  <si>
    <t xml:space="preserve"> Modalidade da Compra :  Pregão </t>
  </si>
  <si>
    <t>92594205000582023000</t>
  </si>
  <si>
    <t>63000,00</t>
  </si>
  <si>
    <t>EGSA TECNOLOGIA E INOVACAO LTDA</t>
  </si>
  <si>
    <t>TRIBUNAL DE JUSTICA DO ESTADO DO PARA</t>
  </si>
  <si>
    <t>925942 - TRIBUNAL DE JUSTIÇA DO ESTADO DO PARÁ</t>
  </si>
  <si>
    <t>01/02/2024</t>
  </si>
  <si>
    <t>Contratação de RFID para biblioteca</t>
  </si>
  <si>
    <t>Portal de segurança RFID - Antenas</t>
  </si>
  <si>
    <t>27000,00</t>
  </si>
  <si>
    <t>Softwared e gerenciamento RFID</t>
  </si>
  <si>
    <t>6500,00</t>
  </si>
  <si>
    <t>Estação de trabalho blindada RFID</t>
  </si>
  <si>
    <t>15500,00</t>
  </si>
  <si>
    <t>Leitor portátil RFID</t>
  </si>
  <si>
    <t>5,65</t>
  </si>
  <si>
    <t>Etiqueta RFID</t>
  </si>
  <si>
    <t>595,00</t>
  </si>
  <si>
    <t>Treinamento RIFD</t>
  </si>
  <si>
    <t>44000105000072023000</t>
  </si>
  <si>
    <t>211595,28</t>
  </si>
  <si>
    <t>G4F SOLUCOES CORPORATIVAS LTDA</t>
  </si>
  <si>
    <t>MINISTERIO DO MEIO AMBIENTE E MUDANÇA CLIMA</t>
  </si>
  <si>
    <t>440001 - SUBSECRET. DE PLANEJ., ORÇ. E ADMINISTRAÇÃO</t>
  </si>
  <si>
    <t>21/02/2024</t>
  </si>
  <si>
    <t>Contratação de mão de obra</t>
  </si>
  <si>
    <t>Arquivista</t>
  </si>
  <si>
    <t>169386,58</t>
  </si>
  <si>
    <t>Técnico em Gestão Documental</t>
  </si>
  <si>
    <t>1550220590007202400</t>
  </si>
  <si>
    <t>90007/2024</t>
  </si>
  <si>
    <t>84.000</t>
  </si>
  <si>
    <t>0,99</t>
  </si>
  <si>
    <t>LINUS LOG LTDA</t>
  </si>
  <si>
    <t>155022 - HOSPITAL DAS CLINICAS DE PERNAMBUCO</t>
  </si>
  <si>
    <t>29/02/2024</t>
  </si>
  <si>
    <t>Transferência ordenada padrão</t>
  </si>
  <si>
    <t>1.008.000</t>
  </si>
  <si>
    <t>0,47</t>
  </si>
  <si>
    <t>3,50</t>
  </si>
  <si>
    <t>Documento / Prontuário</t>
  </si>
  <si>
    <t>240.000</t>
  </si>
  <si>
    <t>Recolhimento</t>
  </si>
  <si>
    <t>Triagem</t>
  </si>
  <si>
    <t>680.000</t>
  </si>
  <si>
    <t>0,90</t>
  </si>
  <si>
    <t>Descarte</t>
  </si>
  <si>
    <t>1700,00</t>
  </si>
  <si>
    <t>Digitalização com certificado digital</t>
  </si>
  <si>
    <t>A digitalização da ANM exige certificação digital</t>
  </si>
  <si>
    <t>Digitalização sem certificado digital</t>
  </si>
  <si>
    <t>20010005000572023001</t>
  </si>
  <si>
    <t>00057/2023</t>
  </si>
  <si>
    <t>440,00</t>
  </si>
  <si>
    <t>25/03/2024</t>
  </si>
  <si>
    <t>Tratamento arquivístico para acervo documental da área administrativa e finalística das unidades do MPF</t>
  </si>
  <si>
    <t>68</t>
  </si>
  <si>
    <t>580,00</t>
  </si>
  <si>
    <t>MIDOC SINALIZACAO E GESTAO DE ACERVOS LTDA</t>
  </si>
  <si>
    <t>70</t>
  </si>
  <si>
    <t>350,00</t>
  </si>
  <si>
    <t>420,00</t>
  </si>
  <si>
    <t>900</t>
  </si>
  <si>
    <t>270,00</t>
  </si>
  <si>
    <t>1.300</t>
  </si>
  <si>
    <t>263,91</t>
  </si>
  <si>
    <t>110</t>
  </si>
  <si>
    <t>450,00</t>
  </si>
  <si>
    <t>313,83</t>
  </si>
  <si>
    <t>290,00</t>
  </si>
  <si>
    <t>579,00</t>
  </si>
  <si>
    <t>35</t>
  </si>
  <si>
    <t>300</t>
  </si>
  <si>
    <t>340,50</t>
  </si>
  <si>
    <t>335</t>
  </si>
  <si>
    <t>390,00</t>
  </si>
  <si>
    <t>00017</t>
  </si>
  <si>
    <t>298,00</t>
  </si>
  <si>
    <t>00018</t>
  </si>
  <si>
    <t>549,00</t>
  </si>
  <si>
    <t>Atendimento de solicitações normais</t>
  </si>
  <si>
    <t>Processo</t>
  </si>
  <si>
    <t>Atendimento de solicitações prioritárias</t>
  </si>
  <si>
    <t xml:space="preserve">Código Material/Serviço :  14036 </t>
  </si>
  <si>
    <t>170607 - CENTRO DE SERVIÇOS COMPARTILHADOS - MGI</t>
  </si>
  <si>
    <t>1 a 104</t>
  </si>
  <si>
    <t>92622605000082023000</t>
  </si>
  <si>
    <t>100.000</t>
  </si>
  <si>
    <t>1,04</t>
  </si>
  <si>
    <t>DOCSYS TECNOLOGIA EM SISTEMAS DE DOCUMENTACAO E MICROFILMAGEM LTDA</t>
  </si>
  <si>
    <t>ESTADO DO MATO GROSSO DO SUL</t>
  </si>
  <si>
    <t>926226 - AGÊNCIA ESTADUAL DE METROLOGIA/MS</t>
  </si>
  <si>
    <t>17/01/2024</t>
  </si>
  <si>
    <t>98538505001292023001</t>
  </si>
  <si>
    <t>00129/2023</t>
  </si>
  <si>
    <t>1.003.000</t>
  </si>
  <si>
    <t>985385 - PREFEITURA MUNICIPAL DE TRÊS CORAÇÕES/MG</t>
  </si>
  <si>
    <t>19/01/2024</t>
  </si>
  <si>
    <t>16006905000112023000</t>
  </si>
  <si>
    <t>00011/2023</t>
  </si>
  <si>
    <t>5.600.000</t>
  </si>
  <si>
    <t>DIGITAL PAPER LTDA</t>
  </si>
  <si>
    <t>160069 - CENTRO DE OBTENÇÕES DO EXÉRCITO</t>
  </si>
  <si>
    <t>22/01/2024</t>
  </si>
  <si>
    <t>92504605000282023000</t>
  </si>
  <si>
    <t>00028/2023</t>
  </si>
  <si>
    <t>1.230</t>
  </si>
  <si>
    <t>2100,00</t>
  </si>
  <si>
    <t>GROOM LAKE TECNOLOGIA DA INFORMACAO LTDA</t>
  </si>
  <si>
    <t>925046 - COMPANHIA DO METROPOLITANO DO DIST. FEDERAL</t>
  </si>
  <si>
    <t>23/01/2024</t>
  </si>
  <si>
    <t>98859905900032024000</t>
  </si>
  <si>
    <t>90003/2024</t>
  </si>
  <si>
    <t>00026</t>
  </si>
  <si>
    <t>1.405</t>
  </si>
  <si>
    <t>COPIHEL CENTRAL COPIAS LTDA</t>
  </si>
  <si>
    <t>PREFEITURA DE CAXIAS DO SUL</t>
  </si>
  <si>
    <t>988599 - PREFEITURA MUNICIPAL DE CAXIAS DO SUL/RS</t>
  </si>
  <si>
    <t>31/01/2024</t>
  </si>
  <si>
    <t>00027</t>
  </si>
  <si>
    <t>10.733</t>
  </si>
  <si>
    <t>16,00</t>
  </si>
  <si>
    <t>92672605000452023000</t>
  </si>
  <si>
    <t>00045/2023</t>
  </si>
  <si>
    <t>28600,00</t>
  </si>
  <si>
    <t>DELTA EMPREENDIMENTOS E SERVICOS PRESTACIONAL LTDA</t>
  </si>
  <si>
    <t>CAMARA MUNICIPAL DE GOIANIA - GO</t>
  </si>
  <si>
    <t>926726 - CÂMARA MUNICIPAL DE GOIÂNIA/GO</t>
  </si>
  <si>
    <t>08/02/2024</t>
  </si>
  <si>
    <t>08000905000562023002</t>
  </si>
  <si>
    <t>00056/2023</t>
  </si>
  <si>
    <t>679883,16</t>
  </si>
  <si>
    <t>INTELIGENCIA ARTIFICIAL TECNOLOGIA E REFRIGERACAO LTDA</t>
  </si>
  <si>
    <t>JUSTICA DO TRABALHO</t>
  </si>
  <si>
    <t>080009 - TRIBUNAL REGIONAL DO TRABALHO DA 1A.REGIAO</t>
  </si>
  <si>
    <t>16/02/2024</t>
  </si>
  <si>
    <t>92501105900012024000</t>
  </si>
  <si>
    <t>90001/2024</t>
  </si>
  <si>
    <t>1460000,00</t>
  </si>
  <si>
    <t>PMSP - SECRETARIA MUNICIPAL DA FAZENDA</t>
  </si>
  <si>
    <t>925011 - PMSP - SECRETARIA MUNICIPAL DA FAZENDA</t>
  </si>
  <si>
    <t>05/03/2024</t>
  </si>
  <si>
    <t>92636705000062023000</t>
  </si>
  <si>
    <t>881990,32</t>
  </si>
  <si>
    <t>PMSP - SECRETARIA MUNIC. URBANISMO E LICENC.</t>
  </si>
  <si>
    <t>926367 - PMSP - SECRETARIA DE URBANISMO/LICENCIAMENTO</t>
  </si>
  <si>
    <t>15/03/2024</t>
  </si>
  <si>
    <t>39302405900302024000</t>
  </si>
  <si>
    <t>90030/2024</t>
  </si>
  <si>
    <t>500</t>
  </si>
  <si>
    <t>0,73</t>
  </si>
  <si>
    <t>EVANDRO SOUZA MENDES LTDA</t>
  </si>
  <si>
    <t>393024 - SUP. REGIONAL DO DNIT NO ESTADO DO CEARA</t>
  </si>
  <si>
    <t>18/03/2024</t>
  </si>
  <si>
    <t>10,34</t>
  </si>
  <si>
    <t>8,49</t>
  </si>
  <si>
    <t>98444505900192024000</t>
  </si>
  <si>
    <t>90019/2024</t>
  </si>
  <si>
    <t>245</t>
  </si>
  <si>
    <t>GABRIEL SEABRA FERREIRA 06788886636</t>
  </si>
  <si>
    <t>MUNICÍPIO DE DIVINÓPOLIS</t>
  </si>
  <si>
    <t>01/04/2024</t>
  </si>
  <si>
    <t>255</t>
  </si>
  <si>
    <t>78280205900022024000</t>
  </si>
  <si>
    <t>90002/2024</t>
  </si>
  <si>
    <t>UNITY SOLUCOES E SERVICOS LTDA</t>
  </si>
  <si>
    <t>782802 - CENTRO DE INTENDENCIA DA MARINHA EM SALVADOR</t>
  </si>
  <si>
    <t>02/04/2024</t>
  </si>
  <si>
    <t>Serviço de
digitalização de
documentos,
resolução
óptica de, no
mínimo 300DPI,
software com
função OCR</t>
  </si>
  <si>
    <t>Unidade Documental</t>
  </si>
  <si>
    <t>Documento - Formato A4 , Letter/Legal/Ofício ou menor</t>
  </si>
  <si>
    <t>Documento - Formato A3</t>
  </si>
  <si>
    <t>Documento - Formato A2</t>
  </si>
  <si>
    <t>Mapa/Planta - Formato A1</t>
  </si>
  <si>
    <t>Mapa/Planta - Formato A0</t>
  </si>
  <si>
    <t>Mapa/Planta - Formato Extra A0 (maiores que A0)</t>
  </si>
  <si>
    <t>1 a 111</t>
  </si>
  <si>
    <t xml:space="preserve">Código Material/Serviço :  27278 </t>
  </si>
  <si>
    <t>FOSTER COMPANY LTDA</t>
  </si>
  <si>
    <t>Coluna1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</si>
</sst>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000"/>
  </numFmts>
  <fonts count="9" x14ac:knownFonts="1">
    <font>
      <sz val="11"/>
      <color rgb="FF000000"/>
      <name val="Calibri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000000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</fills>
  <borders count="8">
    <border>
      <left/>
      <right/>
      <top/>
      <bottom/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9" fontId="0" fillId="0" borderId="0" xfId="1" applyFont="1"/>
    <xf numFmtId="0" fontId="5" fillId="0" borderId="0" xfId="0" applyFont="1"/>
    <xf numFmtId="0" fontId="5" fillId="2" borderId="0" xfId="0" applyFont="1" applyFill="1"/>
    <xf numFmtId="0" fontId="0" fillId="0" borderId="0" xfId="0" applyNumberFormat="1"/>
    <xf numFmtId="0" fontId="4" fillId="4" borderId="1" xfId="0" applyFont="1" applyFill="1" applyBorder="1"/>
    <xf numFmtId="0" fontId="4" fillId="5" borderId="3" xfId="0" applyFont="1" applyFill="1" applyBorder="1"/>
    <xf numFmtId="0" fontId="4" fillId="5" borderId="4" xfId="0" applyFont="1" applyFill="1" applyBorder="1"/>
    <xf numFmtId="0" fontId="4" fillId="4" borderId="3" xfId="0" applyFont="1" applyFill="1" applyBorder="1"/>
    <xf numFmtId="0" fontId="4" fillId="4" borderId="4" xfId="0" applyFont="1" applyFill="1" applyBorder="1"/>
    <xf numFmtId="0" fontId="4" fillId="4" borderId="5" xfId="0" applyFont="1" applyFill="1" applyBorder="1"/>
    <xf numFmtId="0" fontId="4" fillId="5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2" xfId="0" applyFont="1" applyFill="1" applyBorder="1"/>
    <xf numFmtId="0" fontId="4" fillId="5" borderId="3" xfId="0" applyNumberFormat="1" applyFont="1" applyFill="1" applyBorder="1"/>
    <xf numFmtId="0" fontId="4" fillId="4" borderId="3" xfId="0" applyNumberFormat="1" applyFont="1" applyFill="1" applyBorder="1"/>
    <xf numFmtId="0" fontId="7" fillId="4" borderId="3" xfId="0" applyFont="1" applyFill="1" applyBorder="1"/>
    <xf numFmtId="49" fontId="4" fillId="5" borderId="5" xfId="0" applyNumberFormat="1" applyFont="1" applyFill="1" applyBorder="1"/>
    <xf numFmtId="3" fontId="4" fillId="4" borderId="3" xfId="0" applyNumberFormat="1" applyFont="1" applyFill="1" applyBorder="1"/>
    <xf numFmtId="14" fontId="4" fillId="4" borderId="3" xfId="0" applyNumberFormat="1" applyFont="1" applyFill="1" applyBorder="1"/>
    <xf numFmtId="3" fontId="4" fillId="5" borderId="3" xfId="0" applyNumberFormat="1" applyFont="1" applyFill="1" applyBorder="1"/>
    <xf numFmtId="14" fontId="4" fillId="5" borderId="3" xfId="0" applyNumberFormat="1" applyFont="1" applyFill="1" applyBorder="1"/>
    <xf numFmtId="0" fontId="7" fillId="5" borderId="3" xfId="0" applyFont="1" applyFill="1" applyBorder="1"/>
    <xf numFmtId="44" fontId="0" fillId="0" borderId="0" xfId="2" applyFont="1"/>
  </cellXfs>
  <cellStyles count="3">
    <cellStyle name="Moeda" xfId="2" builtinId="4"/>
    <cellStyle name="Normal" xfId="0" builtinId="0"/>
    <cellStyle name="Porcentagem" xfId="1" builtinId="5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theme="7" tint="0.79998168889431442"/>
          <bgColor theme="7" tint="0.79998168889431442"/>
        </patternFill>
      </fill>
    </dxf>
    <dxf>
      <numFmt numFmtId="2" formatCode="0.00"/>
    </dxf>
    <dxf>
      <numFmt numFmtId="164" formatCode="&quot;R$&quot;\ #,##0.0000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FEF3F24-C42C-422C-BD68-B34FF5FB922C}" name="Tabela1" displayName="Tabela1" ref="A1:U113" totalsRowShown="0">
  <autoFilter ref="A1:U113" xr:uid="{7B124DAE-1822-45B2-BF75-BFF38124CE36}"/>
  <sortState xmlns:xlrd2="http://schemas.microsoft.com/office/spreadsheetml/2017/richdata2" ref="A2:T113">
    <sortCondition ref="M2:M113"/>
    <sortCondition ref="C2:C113"/>
  </sortState>
  <tableColumns count="21">
    <tableColumn id="1" xr3:uid="{86874183-D2EA-4B26-919F-9B7E714C9F2F}" name="Número /Nome Arquivo ZIP"/>
    <tableColumn id="2" xr3:uid="{D8AF19FF-46B1-4212-B1A3-B7A29D73FBAF}" name="Identificação da Compra"/>
    <tableColumn id="3" xr3:uid="{5EB2322F-2B5D-4E96-BC16-B446FA6EA687}" name="Número do Item"/>
    <tableColumn id="4" xr3:uid="{C9F64704-96E1-4423-BAE8-2323A2630E80}" name="Modalidade"/>
    <tableColumn id="5" xr3:uid="{89C7FB79-3F53-42AB-9F6E-9BE38329A207}" name="Código do CATMAT"/>
    <tableColumn id="6" xr3:uid="{4B64A594-275B-4DF8-AD6E-CCA7CF5D51A9}" name="Item"/>
    <tableColumn id="7" xr3:uid="{AE3D5C5A-46E4-4BE5-9067-F30DFF4ADB16}" name="Unidade de Fornecimento"/>
    <tableColumn id="8" xr3:uid="{E1CDA3E7-5351-4A0E-8374-540AD2BAC380}" name="Quantidade Ofertada"/>
    <tableColumn id="9" xr3:uid="{339280B6-90FB-46B7-BD41-6C0836E18CE7}" name="Valor Unitário"/>
    <tableColumn id="10" xr3:uid="{99DC2B0B-45E3-496A-9D50-AA8C718B7803}" name="Fornecedor"/>
    <tableColumn id="11" xr3:uid="{50D0C60C-044A-463F-907F-287C864A0C6F}" name="Órgão"/>
    <tableColumn id="12" xr3:uid="{B9EBF777-1C92-4D37-A3DF-CD92321D5F72}" name="UASG - Unidade Gestora"/>
    <tableColumn id="13" xr3:uid="{7B18F8DD-24F6-42D9-B6E7-EDA1E2167ACC}" name="Data da Compra"/>
    <tableColumn id="14" xr3:uid="{10FE0925-8D22-424A-B009-75300A8C0A91}" name="Aplicabilidade"/>
    <tableColumn id="15" xr3:uid="{620FE8E3-E47D-4C3A-918C-FB72B65F5F74}" name="Justificativa aplicabilidade"/>
    <tableColumn id="16" xr3:uid="{AC1F72ED-3E00-449C-9E7E-F45D8BBDB398}" name="Descrição do Item cf. Edital"/>
    <tableColumn id="17" xr3:uid="{0FABBD39-E331-4314-91D5-ABD0EBB75A48}" name="Palavra-chave"/>
    <tableColumn id="18" xr3:uid="{8D88043C-7EE7-494C-89FC-4CAB97842495}" name="Unidade de Fornecimento cf. Edital"/>
    <tableColumn id="19" xr3:uid="{3467FE83-A373-4044-BA61-E2F8A2E12A56}" name="Conversão da quantidade ofertada para metro linear"/>
    <tableColumn id="20" xr3:uid="{8657E354-011D-4E47-A8D6-BB3E56E495ED}" name="Conversão da quantidade ofertada para caixas-arquivo"/>
    <tableColumn id="21" xr3:uid="{85E610F5-581F-4AC8-BAF8-C27EF4E24962}" name="Fonte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1E4291BE-F2D7-40F4-9ADB-97D4EE839FCB}" name="Tabela11011121314" displayName="Tabela11011121314" ref="A1:U6" totalsRowShown="0">
  <autoFilter ref="A1:U6" xr:uid="{54FC4811-28A1-4A4C-8430-250415AB47A2}"/>
  <sortState xmlns:xlrd2="http://schemas.microsoft.com/office/spreadsheetml/2017/richdata2" ref="A2:T4">
    <sortCondition ref="Q1:Q4"/>
  </sortState>
  <tableColumns count="21">
    <tableColumn id="1" xr3:uid="{0F2D7A9C-1F5D-4E66-BCC8-FC37FB6C6429}" name="Número /Nome Arquivo ZIP"/>
    <tableColumn id="2" xr3:uid="{C0A4CD84-747F-4BE8-8E8D-BF18E8F182F2}" name="Identificação da Compra"/>
    <tableColumn id="3" xr3:uid="{BB4E6753-4B1F-40D5-AF85-3B57BCBA1600}" name="Número do Item"/>
    <tableColumn id="4" xr3:uid="{F4CC1D07-3223-4662-9124-52F26C0FD367}" name="Modalidade"/>
    <tableColumn id="5" xr3:uid="{B786BD4E-9AF8-47DA-AE05-4D21551912FA}" name="Código do CATMAT"/>
    <tableColumn id="6" xr3:uid="{C4C1ED27-E991-4D3A-9AB7-23DA4B40848A}" name="Item"/>
    <tableColumn id="7" xr3:uid="{32B0EABD-DFFD-4267-869F-EF668E69677A}" name="Unidade de Fornecimento"/>
    <tableColumn id="8" xr3:uid="{F1078589-E300-483C-8C8C-E194AABED450}" name="Quantidade Ofertada"/>
    <tableColumn id="9" xr3:uid="{63F16CF4-C0C3-46AF-8623-CE720A8C44F0}" name="Valor Unitário"/>
    <tableColumn id="10" xr3:uid="{28D01A72-85C5-4F24-BA18-28DF8A978175}" name="Fornecedor"/>
    <tableColumn id="11" xr3:uid="{5448DBDB-BC29-46C0-81EB-8364FA11C991}" name="Órgão"/>
    <tableColumn id="12" xr3:uid="{79C9FBC1-689B-445B-9C19-195CE8924B74}" name="UASG - Unidade Gestora"/>
    <tableColumn id="13" xr3:uid="{C9713031-BB66-4D10-B81D-C36D86549454}" name="Data da Compra"/>
    <tableColumn id="14" xr3:uid="{CFE8033F-5A94-4F59-A254-69F8CDDF6E74}" name="Aplicabilidade"/>
    <tableColumn id="15" xr3:uid="{4123FC34-AF16-4166-8256-4E26655C7900}" name="Justificativa aplicabilidade"/>
    <tableColumn id="16" xr3:uid="{F0D54A0D-A3A2-42A7-8447-BED163D1B14F}" name="Descrição do Item cf. Edital"/>
    <tableColumn id="17" xr3:uid="{F4C672A4-E57B-4C47-950B-56C665819E20}" name="Palavra-chave"/>
    <tableColumn id="18" xr3:uid="{75AC140F-EE63-41DA-907B-FE7C387EDF83}" name="Unidade de Fornecimento cf. Edital"/>
    <tableColumn id="19" xr3:uid="{BFCD0C6C-4C2D-4E3E-8105-B474554572AE}" name="Conversão da quantidade ofertada para metro linear"/>
    <tableColumn id="20" xr3:uid="{BF2F2ED3-84AF-40D2-B89C-04E3566BE2FB}" name="Conversão da quantidade ofertada para caixas-arquivo"/>
    <tableColumn id="21" xr3:uid="{7A3527DB-98D4-4B7D-BB11-2456C1D9410A}" name="Coluna1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022FA4B-6F02-476D-9314-F0FAE4360A31}" name="Tabela8" displayName="Tabela8" ref="A1:U1048576" totalsRowShown="0">
  <autoFilter ref="A1:U1048576" xr:uid="{7022FA4B-6F02-476D-9314-F0FAE4360A31}">
    <filterColumn colId="13">
      <filters>
        <filter val="Sim"/>
      </filters>
    </filterColumn>
  </autoFilter>
  <tableColumns count="21">
    <tableColumn id="1" xr3:uid="{5FAAC3F0-8731-4C63-9567-E26586FB0E2B}" name="Número /Nome Arquivo ZIP"/>
    <tableColumn id="2" xr3:uid="{37C08025-E8E2-4E25-9523-AA6E344EB8BC}" name="Identificação da Compra"/>
    <tableColumn id="3" xr3:uid="{30D35A35-600A-4058-9D4D-5EBC7AACF5DA}" name="Número do Item"/>
    <tableColumn id="4" xr3:uid="{B190A66F-68D7-4373-BCD9-800329CEA7D1}" name="Modalidade"/>
    <tableColumn id="5" xr3:uid="{E6B79D4C-C9F5-4A65-9874-6CB682254ACA}" name="Código do CATMAT"/>
    <tableColumn id="6" xr3:uid="{F5D11CF6-947D-4C61-BBEA-70611AD5FA46}" name="Item"/>
    <tableColumn id="7" xr3:uid="{5BAA0992-F357-4F28-AAA1-24ED1D6976DB}" name="Unidade de Fornecimento"/>
    <tableColumn id="8" xr3:uid="{E47B4727-C50D-40C4-8BC7-654CEE2BEA5A}" name="Quantidade Ofertada"/>
    <tableColumn id="9" xr3:uid="{2395566F-5520-44BE-99F4-7758AA51803C}" name="Valor Unitário"/>
    <tableColumn id="10" xr3:uid="{C6993310-A9F8-44BA-9785-9C6CA28F7D37}" name="Fornecedor"/>
    <tableColumn id="11" xr3:uid="{03FCE894-3F55-4882-B131-9DCBF72CB162}" name="Órgão"/>
    <tableColumn id="12" xr3:uid="{47BC0721-8A25-47E0-89D6-EF9DFBDD6468}" name="UASG - Unidade Gestora"/>
    <tableColumn id="13" xr3:uid="{7952BAB8-0959-4445-8F9C-628447054C0E}" name="Data da Compra"/>
    <tableColumn id="14" xr3:uid="{E80BA216-A38D-4654-A7CB-2A54EBCA90B1}" name="Aplicabilidade"/>
    <tableColumn id="15" xr3:uid="{1A72939A-ED3B-4A1A-82E6-364D3A7B078C}" name="Justificativa aplicabilidade"/>
    <tableColumn id="16" xr3:uid="{85B1086F-8D70-4BF0-883F-FD37FF6AFE2E}" name="Descrição do Item cf. Edital"/>
    <tableColumn id="17" xr3:uid="{F62628D8-3AF0-4393-A6AC-6F45BF471A10}" name="Palavra-chave"/>
    <tableColumn id="18" xr3:uid="{77396AD5-691F-4E1A-BBC8-A41C50F9463F}" name="Unidade de Fornecimento cf. Edital"/>
    <tableColumn id="19" xr3:uid="{1BB20C40-5D47-4734-BAB0-7544B614C8A2}" name="Conversão da quantidade ofertada para metro linear"/>
    <tableColumn id="20" xr3:uid="{75D90F1B-67EB-4B27-9E9F-53B342140D46}" name="Conversão da quantidade ofertada para caixas-arquivo"/>
    <tableColumn id="21" xr3:uid="{BC9C9A58-44AF-4C57-9319-51FA7172D6EC}" name="Fonte"/>
  </tableColumns>
  <tableStyleInfo name="TableStyleMedium1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397BEC1-1FC3-4193-B01B-3C3B8D462FE2}" name="Tabela13" displayName="Tabela13" ref="A1:U7" totalsRowShown="0">
  <autoFilter ref="A1:U7" xr:uid="{54FC4811-28A1-4A4C-8430-250415AB47A2}"/>
  <sortState xmlns:xlrd2="http://schemas.microsoft.com/office/spreadsheetml/2017/richdata2" ref="A2:T4">
    <sortCondition ref="R1:R4"/>
  </sortState>
  <tableColumns count="21">
    <tableColumn id="1" xr3:uid="{103D4BD1-F9CE-4B5B-A104-8685175BB861}" name="Número /Nome Arquivo ZIP"/>
    <tableColumn id="2" xr3:uid="{0CAF25D7-2B02-4634-96C1-9F75CA994E8B}" name="Identificação da Compra"/>
    <tableColumn id="3" xr3:uid="{BCF0C797-1BD3-416A-983E-5EE6053B3C6E}" name="Número do Item"/>
    <tableColumn id="4" xr3:uid="{97B68F34-D460-474E-82BC-7AC3B59C7833}" name="Modalidade"/>
    <tableColumn id="5" xr3:uid="{7AD47457-1E44-454F-985B-397CD1AEA689}" name="Código do CATMAT"/>
    <tableColumn id="6" xr3:uid="{7EAB7298-BE7B-46A0-B7B6-E55C0DB9A40F}" name="Item"/>
    <tableColumn id="7" xr3:uid="{909029E5-2485-4A35-A9DC-8EECB8E2DE81}" name="Unidade de Fornecimento"/>
    <tableColumn id="8" xr3:uid="{F2CC99B8-7B9C-4DA1-8B45-A080C543E17B}" name="Quantidade Ofertada"/>
    <tableColumn id="9" xr3:uid="{01A38A14-85D2-4B0A-9271-C46E014A82E4}" name="Valor Unitário" dataDxfId="18"/>
    <tableColumn id="10" xr3:uid="{127AD440-63D5-4B65-9BEC-0C4A648045C5}" name="Fornecedor"/>
    <tableColumn id="11" xr3:uid="{E6D58955-852B-4AF6-B5A5-F076E6762C83}" name="Órgão"/>
    <tableColumn id="12" xr3:uid="{E51C6B5A-7E44-4EC2-815A-0580B66AC442}" name="UASG - Unidade Gestora"/>
    <tableColumn id="13" xr3:uid="{34FED468-C370-416D-B2D2-CA881B1292BA}" name="Data da Compra"/>
    <tableColumn id="14" xr3:uid="{E182E22F-7331-43AC-B064-5F9D87C5A5A3}" name="Aplicabilidade"/>
    <tableColumn id="15" xr3:uid="{1F262EB7-5AE4-4847-9D53-0323F5131269}" name="Justificativa aplicabilidade"/>
    <tableColumn id="16" xr3:uid="{A8B0552F-C60C-492A-9843-D3D1357286B6}" name="Descrição do Item cf. Edital"/>
    <tableColumn id="17" xr3:uid="{E8B20812-15F1-4496-AFE3-0225687F06AF}" name="Palavra-chave"/>
    <tableColumn id="18" xr3:uid="{CF0956B4-F173-441F-9169-C59A9198450A}" name="Unidade de Fornecimento cf. Edital"/>
    <tableColumn id="19" xr3:uid="{E706EB64-A764-47FB-BAEA-7AACD200F840}" name="Conversão da quantidade ofertada para metro linear"/>
    <tableColumn id="20" xr3:uid="{1F3A9A0F-BF94-4BB9-A425-590173E92C74}" name="Conversão da quantidade ofertada para caixas-arquivo"/>
    <tableColumn id="21" xr3:uid="{BAE96213-0BA1-48FA-8250-B565AC216CB1}" name="Fonte"/>
  </tableColumns>
  <tableStyleInfo name="TableStyleMedium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239719-7257-4FEA-A63D-5E1D3B098FD3}" name="Tabela14" displayName="Tabela14" ref="A1:U12" totalsRowShown="0">
  <autoFilter ref="A1:U12" xr:uid="{54FC4811-28A1-4A4C-8430-250415AB47A2}"/>
  <sortState xmlns:xlrd2="http://schemas.microsoft.com/office/spreadsheetml/2017/richdata2" ref="A2:T5">
    <sortCondition ref="R1:R5"/>
  </sortState>
  <tableColumns count="21">
    <tableColumn id="1" xr3:uid="{9EC1D5AF-DE0D-461D-A243-12FF17DAA8E9}" name="Número /Nome Arquivo ZIP"/>
    <tableColumn id="2" xr3:uid="{9805989C-F6A6-4A0F-8425-2530AF5A9D8B}" name="Identificação da Compra"/>
    <tableColumn id="3" xr3:uid="{A94C36D7-4608-43A2-9202-923687D1D9A0}" name="Número do Item"/>
    <tableColumn id="4" xr3:uid="{3E32FF4D-07D1-4ABB-A03E-E00E72D37D3C}" name="Modalidade"/>
    <tableColumn id="5" xr3:uid="{0FE60B30-0684-4154-A190-CBDF2AC172DC}" name="Código do CATMAT"/>
    <tableColumn id="6" xr3:uid="{3B8BD58A-C2F3-4B9A-8105-CC476CBB9214}" name="Item"/>
    <tableColumn id="7" xr3:uid="{2A83AA6B-D2A3-43BB-B2A9-9DD7B8C74BB7}" name="Unidade de Fornecimento"/>
    <tableColumn id="8" xr3:uid="{42A7A62B-D31A-4B88-B544-D3E78EE73F50}" name="Quantidade Ofertada"/>
    <tableColumn id="9" xr3:uid="{F64F67F5-CA2D-4963-8B0E-9568997968DC}" name="Valor Unitário" dataDxfId="17"/>
    <tableColumn id="10" xr3:uid="{298F1239-8104-4DEA-9C5C-6690330F0EB7}" name="Fornecedor"/>
    <tableColumn id="11" xr3:uid="{34101F10-C0C9-4ED8-91C4-94382114A926}" name="Órgão"/>
    <tableColumn id="12" xr3:uid="{8D8A0508-4BB9-4011-9260-D6E88FD20B36}" name="UASG - Unidade Gestora"/>
    <tableColumn id="13" xr3:uid="{11D0D451-5978-4465-AF8B-E9E824170CDD}" name="Data da Compra"/>
    <tableColumn id="14" xr3:uid="{D7C4EA45-AF4E-4A29-8A9A-FA8E830DDF85}" name="Aplicabilidade"/>
    <tableColumn id="15" xr3:uid="{406BD7A7-9C9A-4F09-8125-F99F0349AE33}" name="Justificativa aplicabilidade"/>
    <tableColumn id="16" xr3:uid="{E431C587-E77A-4291-8F74-B1418E2840FE}" name="Descrição do Item cf. Edital"/>
    <tableColumn id="17" xr3:uid="{2918A024-DD2A-44FE-9F28-22961DE34289}" name="Palavra-chave"/>
    <tableColumn id="18" xr3:uid="{4AFC26D5-39BF-4D01-8586-A0D69F6FEAEE}" name="Unidade de Fornecimento cf. Edital"/>
    <tableColumn id="19" xr3:uid="{FD98F0FE-B404-4FA1-994B-D37753242720}" name="Conversão da quantidade ofertada para metro linear"/>
    <tableColumn id="20" xr3:uid="{567D133E-FD8A-4B00-BE28-5C28478F5617}" name="Conversão da quantidade ofertada para caixas-arquivo"/>
    <tableColumn id="21" xr3:uid="{2062C109-2937-490B-87A5-6AB40DB44C89}" name="Fonte"/>
  </tableColumns>
  <tableStyleInfo name="TableStyleMedium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4EC8133-40D2-471D-BFE9-CAEB4E7051A8}" name="Tabela18" displayName="Tabela18" ref="A1:U7" totalsRowShown="0">
  <autoFilter ref="A1:U7" xr:uid="{54FC4811-28A1-4A4C-8430-250415AB47A2}"/>
  <sortState xmlns:xlrd2="http://schemas.microsoft.com/office/spreadsheetml/2017/richdata2" ref="A2:T7">
    <sortCondition ref="Q1:Q7"/>
  </sortState>
  <tableColumns count="21">
    <tableColumn id="1" xr3:uid="{BA8DCE54-E7AF-4F2F-B8A8-E8015193767D}" name="Número /Nome Arquivo ZIP"/>
    <tableColumn id="2" xr3:uid="{FEA3EF6B-A692-48F4-AA44-945D9DD131C2}" name="Identificação da Compra"/>
    <tableColumn id="3" xr3:uid="{935413CB-0CDA-4A85-9FF4-FF0642D73A37}" name="Número do Item"/>
    <tableColumn id="4" xr3:uid="{5BB10414-BB29-4C2D-BFAB-08CDF2B36BE4}" name="Modalidade"/>
    <tableColumn id="5" xr3:uid="{F6D0B727-D2E4-4250-8A7C-FC743AF51E97}" name="Código do CATMAT"/>
    <tableColumn id="6" xr3:uid="{D4EC79BA-7655-470F-8C19-ED45B39BFAC7}" name="Item"/>
    <tableColumn id="7" xr3:uid="{408CFB01-BC58-4DF6-AF36-D617D0D249BC}" name="Unidade de Fornecimento"/>
    <tableColumn id="8" xr3:uid="{19E037EC-D1AF-4734-A1E2-445EFB56C383}" name="Quantidade Ofertada"/>
    <tableColumn id="9" xr3:uid="{ECFCBC55-ED4D-4526-83DE-0D5A906DB2C8}" name="Valor Unitário"/>
    <tableColumn id="10" xr3:uid="{D3AE489C-1213-4208-902C-29C25EEA8291}" name="Fornecedor"/>
    <tableColumn id="11" xr3:uid="{23CFE9E2-FC4E-4F49-94DC-E6D5B13351F8}" name="Órgão"/>
    <tableColumn id="12" xr3:uid="{72DFE6B9-5B6D-4734-AB88-68DC1F28AD56}" name="UASG - Unidade Gestora"/>
    <tableColumn id="13" xr3:uid="{986E4FE1-9DEF-42FB-87EA-C8DA13BCF1A6}" name="Data da Compra"/>
    <tableColumn id="14" xr3:uid="{EF5213CC-D288-470D-8DE5-C88FE6EB70E4}" name="Aplicabilidade"/>
    <tableColumn id="15" xr3:uid="{9B586220-7117-4EC1-A922-9B2DC4F6EB20}" name="Justificativa aplicabilidade"/>
    <tableColumn id="16" xr3:uid="{DAC050D9-3438-45EC-9041-DAB8629ACB78}" name="Descrição do Item cf. Edital"/>
    <tableColumn id="17" xr3:uid="{F13C2E4F-D524-49DA-8EDD-9CADBBDA53BE}" name="Palavra-chave"/>
    <tableColumn id="18" xr3:uid="{A4DA35C1-93D9-4CE5-9EC2-0507886A592B}" name="Unidade de Fornecimento cf. Edital"/>
    <tableColumn id="19" xr3:uid="{1E9546E1-EB92-43F6-9BF4-34DCEA58156C}" name="Conversão da quantidade ofertada para metro linear"/>
    <tableColumn id="20" xr3:uid="{F88E32FC-B727-4381-BF5B-9A3B0CA2D132}" name="Conversão da quantidade ofertada para caixas-arquivo"/>
    <tableColumn id="21" xr3:uid="{660BD145-7BC0-4357-B33E-0606F9EF54D0}" name="Fonte"/>
  </tableColumns>
  <tableStyleInfo name="TableStyleMedium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8544B45F-24C7-45C5-A6EC-7E21B39ACD75}" name="Tabela15" displayName="Tabela15" ref="A1:V31" totalsRowShown="0">
  <autoFilter ref="A1:V31" xr:uid="{8544B45F-24C7-45C5-A6EC-7E21B39ACD75}"/>
  <tableColumns count="22">
    <tableColumn id="1" xr3:uid="{831D7472-EDEE-44B2-A03C-3B6DC6EB5FA4}" name="Número /Nome Arquivo ZIP"/>
    <tableColumn id="2" xr3:uid="{20F2DBDE-27E8-4BF4-8EC3-713D672912C0}" name="Identificação da Compra"/>
    <tableColumn id="3" xr3:uid="{04436837-29BF-43EE-918A-E2F4A971C303}" name="Número do Item"/>
    <tableColumn id="4" xr3:uid="{BC1F6CB8-E9DD-4161-9590-22046676296A}" name="Modalidade"/>
    <tableColumn id="5" xr3:uid="{F39EAA72-79FA-44E3-A293-E79085C7C3C7}" name="Código do CATMAT"/>
    <tableColumn id="6" xr3:uid="{6D6A10B2-715B-4AEF-A1A4-8D7FDA4B0EDD}" name="Item"/>
    <tableColumn id="7" xr3:uid="{34BC6BAB-B7E5-40D1-A488-56C38CD703B4}" name="Unidade de Fornecimento"/>
    <tableColumn id="8" xr3:uid="{C3C13A4C-29AB-48DB-B526-95954E2CB099}" name="Quantidade Ofertada"/>
    <tableColumn id="9" xr3:uid="{EF8501E4-D2F9-4105-BE89-514050608BCE}" name="Valor Unitário"/>
    <tableColumn id="10" xr3:uid="{B1ACC77E-094B-4F1B-919E-9BF3F71D9D1F}" name="Fornecedor"/>
    <tableColumn id="11" xr3:uid="{7D0508FF-1D2A-416F-8F34-E5DDBEC8AFD7}" name="Órgão"/>
    <tableColumn id="12" xr3:uid="{FC90AFB6-1E7E-4D90-97CC-360DB181FA32}" name="UASG - Unidade Gestora"/>
    <tableColumn id="13" xr3:uid="{E8A2EE70-A426-4583-ACEF-0B5BBB94E444}" name="Data da Compra"/>
    <tableColumn id="14" xr3:uid="{25260ACA-451F-4BA2-9499-5D4C8E7875DE}" name="Aplicabilidade"/>
    <tableColumn id="15" xr3:uid="{ADB8F223-B4CD-4888-80B5-2E5B2C93A6C6}" name="Justificativa aplicabilidade"/>
    <tableColumn id="16" xr3:uid="{5C9E8688-2AAD-46CB-9CD6-360CF07CB308}" name="Descrição do Item cf. Edital"/>
    <tableColumn id="17" xr3:uid="{346E17D0-8C0D-4B7A-841D-48EB95AFEBB0}" name="Palavra-chave"/>
    <tableColumn id="18" xr3:uid="{6A63762C-34D7-4A6B-8DF1-A3938A14D736}" name="Unidade de Fornecimento cf. Edital"/>
    <tableColumn id="19" xr3:uid="{5B982D8E-C920-4AE2-A2BD-CE6C95F83E58}" name="Conversão da quantidade ofertada para metro linear"/>
    <tableColumn id="20" xr3:uid="{C5DDBF28-A060-482B-BE12-7B983B445D6F}" name="Conversão da quantidade ofertada para caixas-arquivo"/>
    <tableColumn id="21" xr3:uid="{5DB1D113-49F0-46BA-947B-6B76AC9F33C9}" name="Fonte"/>
    <tableColumn id="22" xr3:uid="{498DC271-812E-4091-80BF-790A411847DA}" name="Coluna1"/>
  </tableColumns>
  <tableStyleInfo name="TableStyleMedium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CEFD172-C195-4B57-BCDE-8BABD6CE7245}" name="Tabela17" displayName="Tabela17" ref="A1:U7" totalsRowShown="0" dataDxfId="16">
  <autoFilter ref="A1:U7" xr:uid="{54FC4811-28A1-4A4C-8430-250415AB47A2}"/>
  <sortState xmlns:xlrd2="http://schemas.microsoft.com/office/spreadsheetml/2017/richdata2" ref="A2:T7">
    <sortCondition ref="R1:R7"/>
  </sortState>
  <tableColumns count="21">
    <tableColumn id="1" xr3:uid="{90856937-37D2-47B0-9F0B-52AA188ADA87}" name="Número /Nome Arquivo ZIP"/>
    <tableColumn id="2" xr3:uid="{3480A657-26BC-469A-999B-29A8E492A5C8}" name="Identificação da Compra" dataDxfId="15"/>
    <tableColumn id="3" xr3:uid="{59D124EA-8357-4EA4-A210-87E36BBDA61C}" name="Número do Item" dataDxfId="14"/>
    <tableColumn id="4" xr3:uid="{D6925997-434E-41A3-96EB-E3B85F520E50}" name="Modalidade" dataDxfId="13"/>
    <tableColumn id="5" xr3:uid="{63E5FFA8-4FC3-434C-92B8-47CE5B3D18B3}" name="Código do CATMAT" dataDxfId="12"/>
    <tableColumn id="6" xr3:uid="{0C54A246-7F82-488B-A4F5-E7C18E127D63}" name="Item" dataDxfId="11"/>
    <tableColumn id="7" xr3:uid="{81DAF382-93E1-44E4-AC69-C6C344C15A55}" name="Unidade de Fornecimento" dataDxfId="10"/>
    <tableColumn id="8" xr3:uid="{FEAD0918-E186-4681-AC5B-216ED627896A}" name="Quantidade Ofertada"/>
    <tableColumn id="9" xr3:uid="{C1589ECE-CBC1-4C36-8237-FFD59B857788}" name="Valor Unitário" dataDxfId="9"/>
    <tableColumn id="10" xr3:uid="{92FD9B24-E6C3-4CD2-9F8C-02C011B33EB9}" name="Fornecedor" dataDxfId="8"/>
    <tableColumn id="11" xr3:uid="{4E4FB766-2347-4D13-AB47-30DA5418CC19}" name="Órgão" dataDxfId="7"/>
    <tableColumn id="12" xr3:uid="{5895302D-196D-40CE-BF14-040FDC5F3218}" name="UASG - Unidade Gestora" dataDxfId="6"/>
    <tableColumn id="13" xr3:uid="{88C93105-43AA-412D-80D3-D4C3AF57AB38}" name="Data da Compra"/>
    <tableColumn id="14" xr3:uid="{1AE2E2FE-C0EE-4E1C-B7B8-464D6485AF30}" name="Aplicabilidade"/>
    <tableColumn id="15" xr3:uid="{BDE6E56B-5282-4EA5-B0C8-5E613CE4C87A}" name="Justificativa aplicabilidade" dataDxfId="5"/>
    <tableColumn id="16" xr3:uid="{FFE2B69D-FB27-4653-A5DD-E1132B552795}" name="Descrição do Item cf. Edital" dataDxfId="4"/>
    <tableColumn id="17" xr3:uid="{B10D1E0A-7E3D-43C9-AC6F-10C924E98C7D}" name="Palavra-chave"/>
    <tableColumn id="18" xr3:uid="{6A0F917C-F948-4B0D-AD64-31804108D5C0}" name="Unidade de Fornecimento cf. Edital" dataDxfId="3"/>
    <tableColumn id="19" xr3:uid="{E0E37178-624D-4FA2-B5D7-BC055D8A8918}" name="Conversão da quantidade ofertada para metro linear" dataDxfId="2"/>
    <tableColumn id="20" xr3:uid="{680D7F5D-811A-4E64-96C3-A18FB5B38CC5}" name="Conversão da quantidade ofertada para caixas-arquivo" dataDxfId="1"/>
    <tableColumn id="21" xr3:uid="{F4438FC1-82EB-4F20-B910-71C29CE1E944}" name="Fonte" dataDxfId="0"/>
  </tableColumns>
  <tableStyleInfo name="TableStyleMedium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5CD93F3-C78A-4B3F-AEBE-00D1071C7F3B}" name="Tabela110" displayName="Tabela110" ref="A1:U8" totalsRowShown="0">
  <autoFilter ref="A1:U8" xr:uid="{54FC4811-28A1-4A4C-8430-250415AB47A2}"/>
  <sortState xmlns:xlrd2="http://schemas.microsoft.com/office/spreadsheetml/2017/richdata2" ref="A2:T6">
    <sortCondition ref="Q1:Q6"/>
  </sortState>
  <tableColumns count="21">
    <tableColumn id="1" xr3:uid="{E9EE62C7-C806-43FB-866A-43E070366AC6}" name="Número /Nome Arquivo ZIP"/>
    <tableColumn id="2" xr3:uid="{43844D01-99C3-4584-80EE-237F153B3D01}" name="Identificação da Compra"/>
    <tableColumn id="3" xr3:uid="{B90D0436-322C-4A54-B545-8766C690946D}" name="Número do Item"/>
    <tableColumn id="4" xr3:uid="{D02ACABF-23D1-4E3E-88CB-2A2E672B8427}" name="Modalidade"/>
    <tableColumn id="5" xr3:uid="{4FFB315A-1DC5-42B9-9C3F-54789D07BBC8}" name="Código do CATMAT"/>
    <tableColumn id="6" xr3:uid="{9B2650E3-630B-4F48-B256-60E7E00C3003}" name="Item"/>
    <tableColumn id="7" xr3:uid="{2CFA6874-9598-4456-A1B1-DE8172BBB481}" name="Unidade de Fornecimento"/>
    <tableColumn id="8" xr3:uid="{CEA64429-AFC6-4C4D-936C-A2DF8C36076F}" name="Quantidade Ofertada"/>
    <tableColumn id="9" xr3:uid="{A2FB958C-2E56-4572-9DFE-3A08B4177DD9}" name="Valor Unitário"/>
    <tableColumn id="10" xr3:uid="{E94220C2-34AE-4695-9E6D-02FAD110D396}" name="Fornecedor"/>
    <tableColumn id="11" xr3:uid="{7EB501FE-04C2-414E-896C-6813A1511F21}" name="Órgão"/>
    <tableColumn id="12" xr3:uid="{907C4082-7DF6-4825-B24D-DC74A55C7A64}" name="UASG - Unidade Gestora"/>
    <tableColumn id="13" xr3:uid="{749DD092-2FF1-49E7-B33C-0CD93DAEE41D}" name="Data da Compra"/>
    <tableColumn id="14" xr3:uid="{D26481CA-0B46-45C9-9B4E-837FC0F1D6A0}" name="Aplicabilidade"/>
    <tableColumn id="15" xr3:uid="{64998E28-9901-4262-A78D-B26A09F7B3BC}" name="Justificativa aplicabilidade"/>
    <tableColumn id="16" xr3:uid="{A7AFF353-6D64-4111-82F5-C44F83F75602}" name="Descrição do Item cf. Edital"/>
    <tableColumn id="17" xr3:uid="{6C9A59C4-B7D7-4DBE-9E70-5478338FD246}" name="Palavra-chave"/>
    <tableColumn id="18" xr3:uid="{9740181B-A96D-4041-B832-6F34F4AE1C88}" name="Unidade de Fornecimento cf. Edital"/>
    <tableColumn id="19" xr3:uid="{4A873CE7-AC78-4C3C-9C0D-110284374D9C}" name="Conversão da quantidade ofertada para metro linear"/>
    <tableColumn id="20" xr3:uid="{AA5E3C17-9309-4C44-A352-E975A96C2002}" name="Conversão da quantidade ofertada para caixas-arquivo"/>
    <tableColumn id="21" xr3:uid="{5782CF9E-3532-41FA-8200-6061156A52D4}" name="Fonte"/>
  </tableColumns>
  <tableStyleInfo name="TableStyleMedium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869F8DF-5142-461D-AD21-FE4DC10AE2B7}" name="Tabela110111213" displayName="Tabela110111213" ref="A1:U8" totalsRowShown="0">
  <autoFilter ref="A1:U8" xr:uid="{54FC4811-28A1-4A4C-8430-250415AB47A2}"/>
  <sortState xmlns:xlrd2="http://schemas.microsoft.com/office/spreadsheetml/2017/richdata2" ref="A2:T4">
    <sortCondition ref="Q1:Q4"/>
  </sortState>
  <tableColumns count="21">
    <tableColumn id="1" xr3:uid="{8D5EA3A7-5D3C-40E8-A98C-A94BD62988C2}" name="Número /Nome Arquivo ZIP"/>
    <tableColumn id="2" xr3:uid="{7BD50190-7886-4D6A-9347-BCC75A27A9AE}" name="Identificação da Compra"/>
    <tableColumn id="3" xr3:uid="{5793BDCE-464D-42FD-9243-78F54821C8B7}" name="Número do Item"/>
    <tableColumn id="4" xr3:uid="{3E392DDF-65CF-45FB-81CE-E5CAC4E0E13B}" name="Modalidade"/>
    <tableColumn id="5" xr3:uid="{5B07FC97-513B-4156-95F5-BDE80793F606}" name="Código do CATMAT"/>
    <tableColumn id="6" xr3:uid="{147FC33B-FE3E-4664-83C4-6C7849733361}" name="Item"/>
    <tableColumn id="7" xr3:uid="{869363A7-6847-496B-BAF8-46692437EF89}" name="Unidade de Fornecimento"/>
    <tableColumn id="8" xr3:uid="{4C5AB01E-E9F5-42D8-B41D-EFD513A6250E}" name="Quantidade Ofertada"/>
    <tableColumn id="9" xr3:uid="{ECDFE28E-B171-4200-BD7B-2EFE85EA7785}" name="Valor Unitário"/>
    <tableColumn id="10" xr3:uid="{CBDD2980-8416-45C0-8FF2-3953EB8DAD35}" name="Fornecedor"/>
    <tableColumn id="11" xr3:uid="{B541AF72-FAAD-4C0A-B745-3E5DFE2C9447}" name="Órgão"/>
    <tableColumn id="12" xr3:uid="{E22ED7D7-A3F8-4DB4-8B46-E6B9FB221758}" name="UASG - Unidade Gestora"/>
    <tableColumn id="13" xr3:uid="{B30657ED-FCA9-41C5-B3C8-9146C8DA9D1A}" name="Data da Compra"/>
    <tableColumn id="14" xr3:uid="{EEE516FC-5776-485D-B64E-2B297660411E}" name="Aplicabilidade"/>
    <tableColumn id="15" xr3:uid="{D2F60ADE-B753-40BC-9AF1-7F28C79EAAA9}" name="Justificativa aplicabilidade"/>
    <tableColumn id="16" xr3:uid="{5B2EBE60-B29D-4E4B-BD00-4B7F2E1B1D1A}" name="Descrição do Item cf. Edital"/>
    <tableColumn id="17" xr3:uid="{F980D769-F2C8-4507-9260-A0DDD54C2363}" name="Palavra-chave"/>
    <tableColumn id="18" xr3:uid="{E1A2CEDB-DD53-4468-8234-536702EB4E0B}" name="Unidade de Fornecimento cf. Edital"/>
    <tableColumn id="19" xr3:uid="{9D3DDC30-92BD-49B3-8843-98230A6EABD4}" name="Conversão da quantidade ofertada para metro linear"/>
    <tableColumn id="20" xr3:uid="{C2D7DA74-F89F-43E1-98A9-9056CFA43FE0}" name="Conversão da quantidade ofertada para caixas-arquivo"/>
    <tableColumn id="21" xr3:uid="{8B6F250F-13A2-4635-B9D1-4875404C4FD2}" name="Coluna1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BBE5D-2CCF-4465-8A26-502998D889E5}">
  <dimension ref="A1:L116"/>
  <sheetViews>
    <sheetView workbookViewId="0">
      <selection activeCell="A100" sqref="A100:L116"/>
    </sheetView>
  </sheetViews>
  <sheetFormatPr defaultRowHeight="15" x14ac:dyDescent="0.25"/>
  <cols>
    <col min="1" max="1" width="36.42578125" bestFit="1" customWidth="1"/>
    <col min="2" max="2" width="40" bestFit="1" customWidth="1"/>
    <col min="3" max="3" width="38.85546875" bestFit="1" customWidth="1"/>
    <col min="4" max="4" width="20" bestFit="1" customWidth="1"/>
    <col min="5" max="5" width="61.28515625" bestFit="1" customWidth="1"/>
    <col min="6" max="6" width="28.140625" bestFit="1" customWidth="1"/>
    <col min="7" max="7" width="23.42578125" bestFit="1" customWidth="1"/>
    <col min="8" max="8" width="17.5703125" bestFit="1" customWidth="1"/>
    <col min="9" max="9" width="81.28515625" bestFit="1" customWidth="1"/>
    <col min="10" max="10" width="54.140625" bestFit="1" customWidth="1"/>
    <col min="11" max="11" width="64.85546875" bestFit="1" customWidth="1"/>
  </cols>
  <sheetData>
    <row r="1" spans="1:12" x14ac:dyDescent="0.25">
      <c r="A1" s="9" t="s">
        <v>0</v>
      </c>
      <c r="B1" t="s">
        <v>1</v>
      </c>
    </row>
    <row r="2" spans="1:12" x14ac:dyDescent="0.25">
      <c r="A2" s="9" t="s">
        <v>2</v>
      </c>
      <c r="B2">
        <v>111</v>
      </c>
    </row>
    <row r="3" spans="1:12" x14ac:dyDescent="0.25">
      <c r="A3" s="9" t="s">
        <v>3</v>
      </c>
      <c r="B3" t="s">
        <v>1150</v>
      </c>
    </row>
    <row r="4" spans="1:12" x14ac:dyDescent="0.25">
      <c r="A4" s="9" t="s">
        <v>4</v>
      </c>
      <c r="B4" t="s">
        <v>1151</v>
      </c>
      <c r="C4" t="s">
        <v>974</v>
      </c>
    </row>
    <row r="5" spans="1:12" x14ac:dyDescent="0.25">
      <c r="A5" s="10" t="s">
        <v>5</v>
      </c>
      <c r="B5" s="10" t="s">
        <v>6</v>
      </c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  <c r="K5" s="10" t="s">
        <v>15</v>
      </c>
      <c r="L5" s="10" t="s">
        <v>16</v>
      </c>
    </row>
    <row r="6" spans="1:12" x14ac:dyDescent="0.25">
      <c r="A6" t="s">
        <v>228</v>
      </c>
      <c r="B6" t="s">
        <v>47</v>
      </c>
      <c r="C6" t="s">
        <v>26</v>
      </c>
      <c r="D6">
        <v>27278</v>
      </c>
      <c r="E6" t="s">
        <v>477</v>
      </c>
      <c r="F6" t="s">
        <v>28</v>
      </c>
      <c r="G6" t="s">
        <v>487</v>
      </c>
      <c r="H6" t="s">
        <v>488</v>
      </c>
      <c r="I6" t="s">
        <v>232</v>
      </c>
      <c r="J6" t="s">
        <v>233</v>
      </c>
      <c r="K6" t="s">
        <v>234</v>
      </c>
      <c r="L6" t="s">
        <v>235</v>
      </c>
    </row>
    <row r="7" spans="1:12" x14ac:dyDescent="0.25">
      <c r="A7" t="s">
        <v>228</v>
      </c>
      <c r="B7" t="s">
        <v>85</v>
      </c>
      <c r="C7" t="s">
        <v>26</v>
      </c>
      <c r="D7">
        <v>27278</v>
      </c>
      <c r="E7" t="s">
        <v>477</v>
      </c>
      <c r="F7" t="s">
        <v>28</v>
      </c>
      <c r="G7" t="s">
        <v>478</v>
      </c>
      <c r="H7" t="s">
        <v>479</v>
      </c>
      <c r="I7" t="s">
        <v>480</v>
      </c>
      <c r="J7" t="s">
        <v>481</v>
      </c>
      <c r="K7" t="s">
        <v>482</v>
      </c>
      <c r="L7" t="s">
        <v>483</v>
      </c>
    </row>
    <row r="8" spans="1:12" x14ac:dyDescent="0.25">
      <c r="A8" t="s">
        <v>228</v>
      </c>
      <c r="B8" t="s">
        <v>79</v>
      </c>
      <c r="C8" t="s">
        <v>26</v>
      </c>
      <c r="D8">
        <v>27278</v>
      </c>
      <c r="E8" t="s">
        <v>477</v>
      </c>
      <c r="F8" t="s">
        <v>28</v>
      </c>
      <c r="G8" t="s">
        <v>484</v>
      </c>
      <c r="H8" t="s">
        <v>485</v>
      </c>
      <c r="I8" t="s">
        <v>480</v>
      </c>
      <c r="J8" t="s">
        <v>481</v>
      </c>
      <c r="K8" t="s">
        <v>482</v>
      </c>
      <c r="L8" t="s">
        <v>483</v>
      </c>
    </row>
    <row r="9" spans="1:12" x14ac:dyDescent="0.25">
      <c r="A9" t="s">
        <v>24</v>
      </c>
      <c r="B9" t="s">
        <v>67</v>
      </c>
      <c r="C9" t="s">
        <v>26</v>
      </c>
      <c r="D9">
        <v>27278</v>
      </c>
      <c r="E9" t="s">
        <v>477</v>
      </c>
      <c r="F9" t="s">
        <v>28</v>
      </c>
      <c r="G9" t="s">
        <v>489</v>
      </c>
      <c r="H9" t="s">
        <v>449</v>
      </c>
      <c r="I9" t="s">
        <v>490</v>
      </c>
      <c r="J9" t="s">
        <v>491</v>
      </c>
      <c r="K9" t="s">
        <v>492</v>
      </c>
      <c r="L9" t="s">
        <v>410</v>
      </c>
    </row>
    <row r="10" spans="1:12" x14ac:dyDescent="0.25">
      <c r="A10" t="s">
        <v>24</v>
      </c>
      <c r="B10" t="s">
        <v>58</v>
      </c>
      <c r="C10" t="s">
        <v>26</v>
      </c>
      <c r="D10">
        <v>27278</v>
      </c>
      <c r="E10" t="s">
        <v>477</v>
      </c>
      <c r="F10" t="s">
        <v>28</v>
      </c>
      <c r="G10" t="s">
        <v>493</v>
      </c>
      <c r="H10" t="s">
        <v>494</v>
      </c>
      <c r="I10" t="s">
        <v>490</v>
      </c>
      <c r="J10" t="s">
        <v>491</v>
      </c>
      <c r="K10" t="s">
        <v>492</v>
      </c>
      <c r="L10" t="s">
        <v>410</v>
      </c>
    </row>
    <row r="11" spans="1:12" x14ac:dyDescent="0.25">
      <c r="A11" t="s">
        <v>24</v>
      </c>
      <c r="B11" t="s">
        <v>69</v>
      </c>
      <c r="C11" t="s">
        <v>26</v>
      </c>
      <c r="D11">
        <v>27278</v>
      </c>
      <c r="E11" t="s">
        <v>477</v>
      </c>
      <c r="F11" t="s">
        <v>28</v>
      </c>
      <c r="G11" t="s">
        <v>495</v>
      </c>
      <c r="H11" t="s">
        <v>81</v>
      </c>
      <c r="I11" t="s">
        <v>490</v>
      </c>
      <c r="J11" t="s">
        <v>491</v>
      </c>
      <c r="K11" t="s">
        <v>492</v>
      </c>
      <c r="L11" t="s">
        <v>410</v>
      </c>
    </row>
    <row r="12" spans="1:12" x14ac:dyDescent="0.25">
      <c r="A12" t="s">
        <v>24</v>
      </c>
      <c r="B12" t="s">
        <v>101</v>
      </c>
      <c r="C12" t="s">
        <v>26</v>
      </c>
      <c r="D12">
        <v>27278</v>
      </c>
      <c r="E12" t="s">
        <v>477</v>
      </c>
      <c r="F12" t="s">
        <v>28</v>
      </c>
      <c r="G12" t="s">
        <v>467</v>
      </c>
      <c r="H12" t="s">
        <v>496</v>
      </c>
      <c r="I12" t="s">
        <v>490</v>
      </c>
      <c r="J12" t="s">
        <v>491</v>
      </c>
      <c r="K12" t="s">
        <v>492</v>
      </c>
      <c r="L12" t="s">
        <v>410</v>
      </c>
    </row>
    <row r="13" spans="1:12" x14ac:dyDescent="0.25">
      <c r="A13" t="s">
        <v>24</v>
      </c>
      <c r="B13" t="s">
        <v>90</v>
      </c>
      <c r="C13" t="s">
        <v>26</v>
      </c>
      <c r="D13">
        <v>27278</v>
      </c>
      <c r="E13" t="s">
        <v>477</v>
      </c>
      <c r="F13" t="s">
        <v>28</v>
      </c>
      <c r="G13" t="s">
        <v>451</v>
      </c>
      <c r="H13" t="s">
        <v>445</v>
      </c>
      <c r="I13" t="s">
        <v>490</v>
      </c>
      <c r="J13" t="s">
        <v>491</v>
      </c>
      <c r="K13" t="s">
        <v>492</v>
      </c>
      <c r="L13" t="s">
        <v>410</v>
      </c>
    </row>
    <row r="14" spans="1:12" x14ac:dyDescent="0.25">
      <c r="A14" t="s">
        <v>24</v>
      </c>
      <c r="B14" t="s">
        <v>79</v>
      </c>
      <c r="C14" t="s">
        <v>26</v>
      </c>
      <c r="D14">
        <v>27278</v>
      </c>
      <c r="E14" t="s">
        <v>477</v>
      </c>
      <c r="F14" t="s">
        <v>28</v>
      </c>
      <c r="G14" t="s">
        <v>451</v>
      </c>
      <c r="H14" t="s">
        <v>497</v>
      </c>
      <c r="I14" t="s">
        <v>490</v>
      </c>
      <c r="J14" t="s">
        <v>491</v>
      </c>
      <c r="K14" t="s">
        <v>492</v>
      </c>
      <c r="L14" t="s">
        <v>410</v>
      </c>
    </row>
    <row r="15" spans="1:12" x14ac:dyDescent="0.25">
      <c r="A15" t="s">
        <v>24</v>
      </c>
      <c r="B15" t="s">
        <v>71</v>
      </c>
      <c r="C15" t="s">
        <v>26</v>
      </c>
      <c r="D15">
        <v>27278</v>
      </c>
      <c r="E15" t="s">
        <v>477</v>
      </c>
      <c r="F15" t="s">
        <v>28</v>
      </c>
      <c r="G15" t="s">
        <v>124</v>
      </c>
      <c r="H15" t="s">
        <v>499</v>
      </c>
      <c r="I15" t="s">
        <v>490</v>
      </c>
      <c r="J15" t="s">
        <v>491</v>
      </c>
      <c r="K15" t="s">
        <v>492</v>
      </c>
      <c r="L15" t="s">
        <v>410</v>
      </c>
    </row>
    <row r="16" spans="1:12" x14ac:dyDescent="0.25">
      <c r="A16" t="s">
        <v>24</v>
      </c>
      <c r="B16" t="s">
        <v>47</v>
      </c>
      <c r="C16" t="s">
        <v>26</v>
      </c>
      <c r="D16">
        <v>27278</v>
      </c>
      <c r="E16" t="s">
        <v>477</v>
      </c>
      <c r="F16" t="s">
        <v>28</v>
      </c>
      <c r="G16" t="s">
        <v>500</v>
      </c>
      <c r="H16" t="s">
        <v>501</v>
      </c>
      <c r="I16" t="s">
        <v>490</v>
      </c>
      <c r="J16" t="s">
        <v>491</v>
      </c>
      <c r="K16" t="s">
        <v>492</v>
      </c>
      <c r="L16" t="s">
        <v>410</v>
      </c>
    </row>
    <row r="17" spans="1:12" x14ac:dyDescent="0.25">
      <c r="A17" t="s">
        <v>24</v>
      </c>
      <c r="B17" t="s">
        <v>39</v>
      </c>
      <c r="C17" t="s">
        <v>26</v>
      </c>
      <c r="D17">
        <v>27278</v>
      </c>
      <c r="E17" t="s">
        <v>477</v>
      </c>
      <c r="F17" t="s">
        <v>28</v>
      </c>
      <c r="G17" t="s">
        <v>500</v>
      </c>
      <c r="H17" t="s">
        <v>501</v>
      </c>
      <c r="I17" t="s">
        <v>490</v>
      </c>
      <c r="J17" t="s">
        <v>491</v>
      </c>
      <c r="K17" t="s">
        <v>492</v>
      </c>
      <c r="L17" t="s">
        <v>410</v>
      </c>
    </row>
    <row r="18" spans="1:12" x14ac:dyDescent="0.25">
      <c r="A18" t="s">
        <v>24</v>
      </c>
      <c r="B18" t="s">
        <v>85</v>
      </c>
      <c r="C18" t="s">
        <v>26</v>
      </c>
      <c r="D18">
        <v>27278</v>
      </c>
      <c r="E18" t="s">
        <v>477</v>
      </c>
      <c r="F18" t="s">
        <v>28</v>
      </c>
      <c r="G18" t="s">
        <v>459</v>
      </c>
      <c r="H18" t="s">
        <v>502</v>
      </c>
      <c r="I18" t="s">
        <v>490</v>
      </c>
      <c r="J18" t="s">
        <v>491</v>
      </c>
      <c r="K18" t="s">
        <v>492</v>
      </c>
      <c r="L18" t="s">
        <v>410</v>
      </c>
    </row>
    <row r="19" spans="1:12" x14ac:dyDescent="0.25">
      <c r="A19" t="s">
        <v>24</v>
      </c>
      <c r="B19" t="s">
        <v>25</v>
      </c>
      <c r="C19" t="s">
        <v>26</v>
      </c>
      <c r="D19">
        <v>27278</v>
      </c>
      <c r="E19" t="s">
        <v>477</v>
      </c>
      <c r="F19" t="s">
        <v>28</v>
      </c>
      <c r="G19" t="s">
        <v>443</v>
      </c>
      <c r="H19" t="s">
        <v>503</v>
      </c>
      <c r="I19" t="s">
        <v>490</v>
      </c>
      <c r="J19" t="s">
        <v>491</v>
      </c>
      <c r="K19" t="s">
        <v>492</v>
      </c>
      <c r="L19" t="s">
        <v>410</v>
      </c>
    </row>
    <row r="20" spans="1:12" x14ac:dyDescent="0.25">
      <c r="A20" t="s">
        <v>24</v>
      </c>
      <c r="B20" t="s">
        <v>464</v>
      </c>
      <c r="C20" t="s">
        <v>26</v>
      </c>
      <c r="D20">
        <v>27278</v>
      </c>
      <c r="E20" t="s">
        <v>477</v>
      </c>
      <c r="F20" t="s">
        <v>28</v>
      </c>
      <c r="G20" t="s">
        <v>504</v>
      </c>
      <c r="H20" t="s">
        <v>505</v>
      </c>
      <c r="I20" t="s">
        <v>490</v>
      </c>
      <c r="J20" t="s">
        <v>491</v>
      </c>
      <c r="K20" t="s">
        <v>492</v>
      </c>
      <c r="L20" t="s">
        <v>410</v>
      </c>
    </row>
    <row r="21" spans="1:12" x14ac:dyDescent="0.25">
      <c r="A21" t="s">
        <v>578</v>
      </c>
      <c r="B21" t="s">
        <v>39</v>
      </c>
      <c r="C21" t="s">
        <v>26</v>
      </c>
      <c r="D21">
        <v>27278</v>
      </c>
      <c r="E21" t="s">
        <v>477</v>
      </c>
      <c r="F21" t="s">
        <v>28</v>
      </c>
      <c r="G21" t="s">
        <v>579</v>
      </c>
      <c r="H21" t="s">
        <v>463</v>
      </c>
      <c r="I21" t="s">
        <v>580</v>
      </c>
      <c r="J21" t="s">
        <v>32</v>
      </c>
      <c r="K21" t="s">
        <v>581</v>
      </c>
      <c r="L21" t="s">
        <v>582</v>
      </c>
    </row>
    <row r="22" spans="1:12" x14ac:dyDescent="0.25">
      <c r="A22" t="s">
        <v>578</v>
      </c>
      <c r="B22" t="s">
        <v>47</v>
      </c>
      <c r="C22" t="s">
        <v>26</v>
      </c>
      <c r="D22">
        <v>27278</v>
      </c>
      <c r="E22" t="s">
        <v>477</v>
      </c>
      <c r="F22" t="s">
        <v>28</v>
      </c>
      <c r="G22" t="s">
        <v>583</v>
      </c>
      <c r="H22" t="s">
        <v>449</v>
      </c>
      <c r="I22" t="s">
        <v>580</v>
      </c>
      <c r="J22" t="s">
        <v>32</v>
      </c>
      <c r="K22" t="s">
        <v>581</v>
      </c>
      <c r="L22" t="s">
        <v>582</v>
      </c>
    </row>
    <row r="23" spans="1:12" x14ac:dyDescent="0.25">
      <c r="A23" t="s">
        <v>578</v>
      </c>
      <c r="B23" t="s">
        <v>67</v>
      </c>
      <c r="C23" t="s">
        <v>26</v>
      </c>
      <c r="D23">
        <v>27278</v>
      </c>
      <c r="E23" t="s">
        <v>477</v>
      </c>
      <c r="F23" t="s">
        <v>28</v>
      </c>
      <c r="G23" t="s">
        <v>448</v>
      </c>
      <c r="H23" t="s">
        <v>449</v>
      </c>
      <c r="I23" t="s">
        <v>580</v>
      </c>
      <c r="J23" t="s">
        <v>32</v>
      </c>
      <c r="K23" t="s">
        <v>581</v>
      </c>
      <c r="L23" t="s">
        <v>582</v>
      </c>
    </row>
    <row r="24" spans="1:12" x14ac:dyDescent="0.25">
      <c r="A24" t="s">
        <v>578</v>
      </c>
      <c r="B24" t="s">
        <v>25</v>
      </c>
      <c r="C24" t="s">
        <v>26</v>
      </c>
      <c r="D24">
        <v>27278</v>
      </c>
      <c r="E24" t="s">
        <v>477</v>
      </c>
      <c r="F24" t="s">
        <v>28</v>
      </c>
      <c r="G24" t="s">
        <v>583</v>
      </c>
      <c r="H24" t="s">
        <v>449</v>
      </c>
      <c r="I24" t="s">
        <v>580</v>
      </c>
      <c r="J24" t="s">
        <v>32</v>
      </c>
      <c r="K24" t="s">
        <v>581</v>
      </c>
      <c r="L24" t="s">
        <v>582</v>
      </c>
    </row>
    <row r="25" spans="1:12" x14ac:dyDescent="0.25">
      <c r="A25" t="s">
        <v>100</v>
      </c>
      <c r="B25" t="s">
        <v>58</v>
      </c>
      <c r="C25" t="s">
        <v>26</v>
      </c>
      <c r="D25">
        <v>27278</v>
      </c>
      <c r="E25" t="s">
        <v>477</v>
      </c>
      <c r="F25" t="s">
        <v>28</v>
      </c>
      <c r="G25" t="s">
        <v>550</v>
      </c>
      <c r="H25" t="s">
        <v>551</v>
      </c>
      <c r="I25" t="s">
        <v>552</v>
      </c>
      <c r="J25" t="s">
        <v>553</v>
      </c>
      <c r="K25" t="s">
        <v>554</v>
      </c>
      <c r="L25" t="s">
        <v>555</v>
      </c>
    </row>
    <row r="26" spans="1:12" x14ac:dyDescent="0.25">
      <c r="A26" t="s">
        <v>100</v>
      </c>
      <c r="B26" t="s">
        <v>69</v>
      </c>
      <c r="C26" t="s">
        <v>26</v>
      </c>
      <c r="D26">
        <v>27278</v>
      </c>
      <c r="E26" t="s">
        <v>477</v>
      </c>
      <c r="F26" t="s">
        <v>28</v>
      </c>
      <c r="G26" t="s">
        <v>134</v>
      </c>
      <c r="H26" t="s">
        <v>556</v>
      </c>
      <c r="I26" t="s">
        <v>552</v>
      </c>
      <c r="J26" t="s">
        <v>553</v>
      </c>
      <c r="K26" t="s">
        <v>554</v>
      </c>
      <c r="L26" t="s">
        <v>555</v>
      </c>
    </row>
    <row r="27" spans="1:12" x14ac:dyDescent="0.25">
      <c r="A27" t="s">
        <v>709</v>
      </c>
      <c r="B27" t="s">
        <v>39</v>
      </c>
      <c r="C27" t="s">
        <v>26</v>
      </c>
      <c r="D27">
        <v>27278</v>
      </c>
      <c r="E27" t="s">
        <v>477</v>
      </c>
      <c r="F27" t="s">
        <v>28</v>
      </c>
      <c r="G27" t="s">
        <v>110</v>
      </c>
      <c r="H27" t="s">
        <v>710</v>
      </c>
      <c r="I27" t="s">
        <v>216</v>
      </c>
      <c r="J27" t="s">
        <v>711</v>
      </c>
      <c r="K27" t="s">
        <v>712</v>
      </c>
      <c r="L27" t="s">
        <v>555</v>
      </c>
    </row>
    <row r="28" spans="1:12" x14ac:dyDescent="0.25">
      <c r="A28" t="s">
        <v>157</v>
      </c>
      <c r="B28" t="s">
        <v>85</v>
      </c>
      <c r="C28" t="s">
        <v>26</v>
      </c>
      <c r="D28">
        <v>27278</v>
      </c>
      <c r="E28" t="s">
        <v>477</v>
      </c>
      <c r="F28" t="s">
        <v>28</v>
      </c>
      <c r="G28" t="s">
        <v>631</v>
      </c>
      <c r="H28" t="s">
        <v>177</v>
      </c>
      <c r="I28" t="s">
        <v>160</v>
      </c>
      <c r="J28" t="s">
        <v>161</v>
      </c>
      <c r="K28" t="s">
        <v>162</v>
      </c>
      <c r="L28" t="s">
        <v>163</v>
      </c>
    </row>
    <row r="29" spans="1:12" x14ac:dyDescent="0.25">
      <c r="A29" t="s">
        <v>157</v>
      </c>
      <c r="B29" t="s">
        <v>79</v>
      </c>
      <c r="C29" t="s">
        <v>26</v>
      </c>
      <c r="D29">
        <v>27278</v>
      </c>
      <c r="E29" t="s">
        <v>477</v>
      </c>
      <c r="F29" t="s">
        <v>28</v>
      </c>
      <c r="G29" t="s">
        <v>632</v>
      </c>
      <c r="H29" t="s">
        <v>177</v>
      </c>
      <c r="I29" t="s">
        <v>160</v>
      </c>
      <c r="J29" t="s">
        <v>161</v>
      </c>
      <c r="K29" t="s">
        <v>162</v>
      </c>
      <c r="L29" t="s">
        <v>163</v>
      </c>
    </row>
    <row r="30" spans="1:12" x14ac:dyDescent="0.25">
      <c r="A30" t="s">
        <v>397</v>
      </c>
      <c r="B30" t="s">
        <v>39</v>
      </c>
      <c r="C30" t="s">
        <v>26</v>
      </c>
      <c r="D30">
        <v>27278</v>
      </c>
      <c r="E30" t="s">
        <v>477</v>
      </c>
      <c r="F30" t="s">
        <v>28</v>
      </c>
      <c r="G30" t="s">
        <v>601</v>
      </c>
      <c r="H30" t="s">
        <v>602</v>
      </c>
      <c r="I30" t="s">
        <v>603</v>
      </c>
      <c r="J30" t="s">
        <v>441</v>
      </c>
      <c r="K30" t="s">
        <v>604</v>
      </c>
      <c r="L30" t="s">
        <v>333</v>
      </c>
    </row>
    <row r="31" spans="1:12" x14ac:dyDescent="0.25">
      <c r="A31" t="s">
        <v>397</v>
      </c>
      <c r="B31" t="s">
        <v>79</v>
      </c>
      <c r="C31" t="s">
        <v>26</v>
      </c>
      <c r="D31">
        <v>27278</v>
      </c>
      <c r="E31" t="s">
        <v>477</v>
      </c>
      <c r="F31" t="s">
        <v>28</v>
      </c>
      <c r="G31" t="s">
        <v>605</v>
      </c>
      <c r="H31" t="s">
        <v>558</v>
      </c>
      <c r="I31" t="s">
        <v>603</v>
      </c>
      <c r="J31" t="s">
        <v>441</v>
      </c>
      <c r="K31" t="s">
        <v>604</v>
      </c>
      <c r="L31" t="s">
        <v>333</v>
      </c>
    </row>
    <row r="32" spans="1:12" x14ac:dyDescent="0.25">
      <c r="A32" t="s">
        <v>397</v>
      </c>
      <c r="B32" t="s">
        <v>47</v>
      </c>
      <c r="C32" t="s">
        <v>26</v>
      </c>
      <c r="D32">
        <v>27278</v>
      </c>
      <c r="E32" t="s">
        <v>477</v>
      </c>
      <c r="F32" t="s">
        <v>28</v>
      </c>
      <c r="G32" t="s">
        <v>495</v>
      </c>
      <c r="H32" t="s">
        <v>606</v>
      </c>
      <c r="I32" t="s">
        <v>603</v>
      </c>
      <c r="J32" t="s">
        <v>441</v>
      </c>
      <c r="K32" t="s">
        <v>604</v>
      </c>
      <c r="L32" t="s">
        <v>333</v>
      </c>
    </row>
    <row r="33" spans="1:12" x14ac:dyDescent="0.25">
      <c r="A33" t="s">
        <v>397</v>
      </c>
      <c r="B33" t="s">
        <v>25</v>
      </c>
      <c r="C33" t="s">
        <v>26</v>
      </c>
      <c r="D33">
        <v>27278</v>
      </c>
      <c r="E33" t="s">
        <v>477</v>
      </c>
      <c r="F33" t="s">
        <v>28</v>
      </c>
      <c r="G33" t="s">
        <v>29</v>
      </c>
      <c r="H33" t="s">
        <v>607</v>
      </c>
      <c r="I33" t="s">
        <v>603</v>
      </c>
      <c r="J33" t="s">
        <v>441</v>
      </c>
      <c r="K33" t="s">
        <v>604</v>
      </c>
      <c r="L33" t="s">
        <v>333</v>
      </c>
    </row>
    <row r="34" spans="1:12" x14ac:dyDescent="0.25">
      <c r="A34" t="s">
        <v>397</v>
      </c>
      <c r="B34" t="s">
        <v>101</v>
      </c>
      <c r="C34" t="s">
        <v>26</v>
      </c>
      <c r="D34">
        <v>27278</v>
      </c>
      <c r="E34" t="s">
        <v>477</v>
      </c>
      <c r="F34" t="s">
        <v>28</v>
      </c>
      <c r="G34" t="s">
        <v>258</v>
      </c>
      <c r="H34" t="s">
        <v>608</v>
      </c>
      <c r="I34" t="s">
        <v>603</v>
      </c>
      <c r="J34" t="s">
        <v>441</v>
      </c>
      <c r="K34" t="s">
        <v>604</v>
      </c>
      <c r="L34" t="s">
        <v>333</v>
      </c>
    </row>
    <row r="35" spans="1:12" x14ac:dyDescent="0.25">
      <c r="A35" t="s">
        <v>397</v>
      </c>
      <c r="B35" t="s">
        <v>90</v>
      </c>
      <c r="C35" t="s">
        <v>26</v>
      </c>
      <c r="D35">
        <v>27278</v>
      </c>
      <c r="E35" t="s">
        <v>477</v>
      </c>
      <c r="F35" t="s">
        <v>28</v>
      </c>
      <c r="G35" t="s">
        <v>609</v>
      </c>
      <c r="H35" t="s">
        <v>610</v>
      </c>
      <c r="I35" t="s">
        <v>603</v>
      </c>
      <c r="J35" t="s">
        <v>441</v>
      </c>
      <c r="K35" t="s">
        <v>604</v>
      </c>
      <c r="L35" t="s">
        <v>333</v>
      </c>
    </row>
    <row r="36" spans="1:12" x14ac:dyDescent="0.25">
      <c r="A36" t="s">
        <v>397</v>
      </c>
      <c r="B36" t="s">
        <v>69</v>
      </c>
      <c r="C36" t="s">
        <v>26</v>
      </c>
      <c r="D36">
        <v>27278</v>
      </c>
      <c r="E36" t="s">
        <v>477</v>
      </c>
      <c r="F36" t="s">
        <v>28</v>
      </c>
      <c r="G36" t="s">
        <v>110</v>
      </c>
      <c r="H36" t="s">
        <v>611</v>
      </c>
      <c r="I36" t="s">
        <v>603</v>
      </c>
      <c r="J36" t="s">
        <v>441</v>
      </c>
      <c r="K36" t="s">
        <v>604</v>
      </c>
      <c r="L36" t="s">
        <v>333</v>
      </c>
    </row>
    <row r="37" spans="1:12" x14ac:dyDescent="0.25">
      <c r="A37" t="s">
        <v>397</v>
      </c>
      <c r="B37" t="s">
        <v>67</v>
      </c>
      <c r="C37" t="s">
        <v>26</v>
      </c>
      <c r="D37">
        <v>27278</v>
      </c>
      <c r="E37" t="s">
        <v>477</v>
      </c>
      <c r="F37" t="s">
        <v>28</v>
      </c>
      <c r="G37" t="s">
        <v>130</v>
      </c>
      <c r="H37" t="s">
        <v>612</v>
      </c>
      <c r="I37" t="s">
        <v>603</v>
      </c>
      <c r="J37" t="s">
        <v>441</v>
      </c>
      <c r="K37" t="s">
        <v>604</v>
      </c>
      <c r="L37" t="s">
        <v>333</v>
      </c>
    </row>
    <row r="38" spans="1:12" x14ac:dyDescent="0.25">
      <c r="A38" t="s">
        <v>397</v>
      </c>
      <c r="B38" t="s">
        <v>58</v>
      </c>
      <c r="C38" t="s">
        <v>26</v>
      </c>
      <c r="D38">
        <v>27278</v>
      </c>
      <c r="E38" t="s">
        <v>477</v>
      </c>
      <c r="F38" t="s">
        <v>28</v>
      </c>
      <c r="G38" t="s">
        <v>430</v>
      </c>
      <c r="H38" t="s">
        <v>613</v>
      </c>
      <c r="I38" t="s">
        <v>603</v>
      </c>
      <c r="J38" t="s">
        <v>441</v>
      </c>
      <c r="K38" t="s">
        <v>604</v>
      </c>
      <c r="L38" t="s">
        <v>333</v>
      </c>
    </row>
    <row r="39" spans="1:12" x14ac:dyDescent="0.25">
      <c r="A39" t="s">
        <v>260</v>
      </c>
      <c r="B39" t="s">
        <v>39</v>
      </c>
      <c r="C39" t="s">
        <v>26</v>
      </c>
      <c r="D39">
        <v>27278</v>
      </c>
      <c r="E39" t="s">
        <v>477</v>
      </c>
      <c r="F39" t="s">
        <v>28</v>
      </c>
      <c r="G39" t="s">
        <v>110</v>
      </c>
      <c r="H39" t="s">
        <v>521</v>
      </c>
      <c r="I39" t="s">
        <v>369</v>
      </c>
      <c r="J39" t="s">
        <v>522</v>
      </c>
      <c r="K39" t="s">
        <v>523</v>
      </c>
      <c r="L39" t="s">
        <v>524</v>
      </c>
    </row>
    <row r="40" spans="1:12" x14ac:dyDescent="0.25">
      <c r="A40" t="s">
        <v>684</v>
      </c>
      <c r="B40" t="s">
        <v>67</v>
      </c>
      <c r="C40" t="s">
        <v>26</v>
      </c>
      <c r="D40">
        <v>27278</v>
      </c>
      <c r="E40" t="s">
        <v>477</v>
      </c>
      <c r="F40" t="s">
        <v>28</v>
      </c>
      <c r="G40" t="s">
        <v>317</v>
      </c>
      <c r="H40" t="s">
        <v>685</v>
      </c>
      <c r="I40" t="s">
        <v>686</v>
      </c>
      <c r="J40" t="s">
        <v>446</v>
      </c>
      <c r="K40" t="s">
        <v>447</v>
      </c>
      <c r="L40" t="s">
        <v>687</v>
      </c>
    </row>
    <row r="41" spans="1:12" x14ac:dyDescent="0.25">
      <c r="A41" t="s">
        <v>684</v>
      </c>
      <c r="B41" t="s">
        <v>39</v>
      </c>
      <c r="C41" t="s">
        <v>26</v>
      </c>
      <c r="D41">
        <v>27278</v>
      </c>
      <c r="E41" t="s">
        <v>477</v>
      </c>
      <c r="F41" t="s">
        <v>28</v>
      </c>
      <c r="G41" t="s">
        <v>110</v>
      </c>
      <c r="H41" t="s">
        <v>688</v>
      </c>
      <c r="I41" t="s">
        <v>686</v>
      </c>
      <c r="J41" t="s">
        <v>446</v>
      </c>
      <c r="K41" t="s">
        <v>447</v>
      </c>
      <c r="L41" t="s">
        <v>687</v>
      </c>
    </row>
    <row r="42" spans="1:12" x14ac:dyDescent="0.25">
      <c r="A42" t="s">
        <v>94</v>
      </c>
      <c r="B42" t="s">
        <v>39</v>
      </c>
      <c r="C42" t="s">
        <v>26</v>
      </c>
      <c r="D42">
        <v>27278</v>
      </c>
      <c r="E42" t="s">
        <v>477</v>
      </c>
      <c r="F42" t="s">
        <v>28</v>
      </c>
      <c r="G42" t="s">
        <v>536</v>
      </c>
      <c r="H42" t="s">
        <v>537</v>
      </c>
      <c r="I42" t="s">
        <v>538</v>
      </c>
      <c r="J42" t="s">
        <v>539</v>
      </c>
      <c r="K42" t="s">
        <v>540</v>
      </c>
      <c r="L42" t="s">
        <v>541</v>
      </c>
    </row>
    <row r="43" spans="1:12" x14ac:dyDescent="0.25">
      <c r="A43" t="s">
        <v>100</v>
      </c>
      <c r="B43" t="s">
        <v>90</v>
      </c>
      <c r="C43" t="s">
        <v>26</v>
      </c>
      <c r="D43">
        <v>27278</v>
      </c>
      <c r="E43" t="s">
        <v>477</v>
      </c>
      <c r="F43" t="s">
        <v>28</v>
      </c>
      <c r="G43" t="s">
        <v>448</v>
      </c>
      <c r="H43" t="s">
        <v>460</v>
      </c>
      <c r="I43" t="s">
        <v>104</v>
      </c>
      <c r="J43" t="s">
        <v>105</v>
      </c>
      <c r="K43" t="s">
        <v>106</v>
      </c>
      <c r="L43" t="s">
        <v>107</v>
      </c>
    </row>
    <row r="44" spans="1:12" x14ac:dyDescent="0.25">
      <c r="A44" t="s">
        <v>438</v>
      </c>
      <c r="B44" t="s">
        <v>79</v>
      </c>
      <c r="C44" t="s">
        <v>26</v>
      </c>
      <c r="D44">
        <v>27278</v>
      </c>
      <c r="E44" t="s">
        <v>477</v>
      </c>
      <c r="F44" t="s">
        <v>28</v>
      </c>
      <c r="G44" t="s">
        <v>459</v>
      </c>
      <c r="H44" t="s">
        <v>653</v>
      </c>
      <c r="I44" t="s">
        <v>440</v>
      </c>
      <c r="J44" t="s">
        <v>441</v>
      </c>
      <c r="K44" t="s">
        <v>442</v>
      </c>
      <c r="L44" t="s">
        <v>107</v>
      </c>
    </row>
    <row r="45" spans="1:12" x14ac:dyDescent="0.25">
      <c r="A45" t="s">
        <v>123</v>
      </c>
      <c r="B45" t="s">
        <v>85</v>
      </c>
      <c r="C45" t="s">
        <v>26</v>
      </c>
      <c r="D45">
        <v>27278</v>
      </c>
      <c r="E45" t="s">
        <v>477</v>
      </c>
      <c r="F45" t="s">
        <v>28</v>
      </c>
      <c r="G45" t="s">
        <v>566</v>
      </c>
      <c r="H45" t="s">
        <v>567</v>
      </c>
      <c r="I45" t="s">
        <v>126</v>
      </c>
      <c r="J45" t="s">
        <v>127</v>
      </c>
      <c r="K45" t="s">
        <v>128</v>
      </c>
      <c r="L45" t="s">
        <v>107</v>
      </c>
    </row>
    <row r="46" spans="1:12" x14ac:dyDescent="0.25">
      <c r="A46" t="s">
        <v>411</v>
      </c>
      <c r="B46" t="s">
        <v>39</v>
      </c>
      <c r="C46" t="s">
        <v>26</v>
      </c>
      <c r="D46">
        <v>27278</v>
      </c>
      <c r="E46" t="s">
        <v>477</v>
      </c>
      <c r="F46" t="s">
        <v>28</v>
      </c>
      <c r="G46" t="s">
        <v>110</v>
      </c>
      <c r="H46" t="s">
        <v>618</v>
      </c>
      <c r="I46" t="s">
        <v>619</v>
      </c>
      <c r="J46" t="s">
        <v>465</v>
      </c>
      <c r="K46" t="s">
        <v>620</v>
      </c>
      <c r="L46" t="s">
        <v>621</v>
      </c>
    </row>
    <row r="47" spans="1:12" x14ac:dyDescent="0.25">
      <c r="A47" t="s">
        <v>689</v>
      </c>
      <c r="B47" t="s">
        <v>39</v>
      </c>
      <c r="C47" t="s">
        <v>26</v>
      </c>
      <c r="D47">
        <v>27278</v>
      </c>
      <c r="E47" t="s">
        <v>477</v>
      </c>
      <c r="F47" t="s">
        <v>28</v>
      </c>
      <c r="G47" t="s">
        <v>110</v>
      </c>
      <c r="H47" t="s">
        <v>690</v>
      </c>
      <c r="I47" t="s">
        <v>691</v>
      </c>
      <c r="J47" t="s">
        <v>692</v>
      </c>
      <c r="K47" t="s">
        <v>693</v>
      </c>
      <c r="L47" t="s">
        <v>352</v>
      </c>
    </row>
    <row r="48" spans="1:12" x14ac:dyDescent="0.25">
      <c r="A48" t="s">
        <v>38</v>
      </c>
      <c r="B48" t="s">
        <v>39</v>
      </c>
      <c r="C48" t="s">
        <v>26</v>
      </c>
      <c r="D48">
        <v>27278</v>
      </c>
      <c r="E48" t="s">
        <v>477</v>
      </c>
      <c r="F48" t="s">
        <v>28</v>
      </c>
      <c r="G48" t="s">
        <v>110</v>
      </c>
      <c r="H48" t="s">
        <v>513</v>
      </c>
      <c r="I48" t="s">
        <v>223</v>
      </c>
      <c r="J48" t="s">
        <v>514</v>
      </c>
      <c r="K48" t="s">
        <v>515</v>
      </c>
      <c r="L48" t="s">
        <v>516</v>
      </c>
    </row>
    <row r="49" spans="1:12" x14ac:dyDescent="0.25">
      <c r="A49" t="s">
        <v>260</v>
      </c>
      <c r="B49" t="s">
        <v>39</v>
      </c>
      <c r="C49" t="s">
        <v>26</v>
      </c>
      <c r="D49">
        <v>27278</v>
      </c>
      <c r="E49" t="s">
        <v>477</v>
      </c>
      <c r="F49" t="s">
        <v>28</v>
      </c>
      <c r="G49" t="s">
        <v>525</v>
      </c>
      <c r="H49" t="s">
        <v>526</v>
      </c>
      <c r="I49" t="s">
        <v>527</v>
      </c>
      <c r="J49" t="s">
        <v>528</v>
      </c>
      <c r="K49" t="s">
        <v>529</v>
      </c>
      <c r="L49" t="s">
        <v>530</v>
      </c>
    </row>
    <row r="50" spans="1:12" x14ac:dyDescent="0.25">
      <c r="A50" t="s">
        <v>397</v>
      </c>
      <c r="B50" t="s">
        <v>39</v>
      </c>
      <c r="C50" t="s">
        <v>26</v>
      </c>
      <c r="D50">
        <v>27278</v>
      </c>
      <c r="E50" t="s">
        <v>477</v>
      </c>
      <c r="F50" t="s">
        <v>28</v>
      </c>
      <c r="G50" t="s">
        <v>598</v>
      </c>
      <c r="H50" t="s">
        <v>256</v>
      </c>
      <c r="I50" t="s">
        <v>580</v>
      </c>
      <c r="J50" t="s">
        <v>32</v>
      </c>
      <c r="K50" t="s">
        <v>599</v>
      </c>
      <c r="L50" t="s">
        <v>600</v>
      </c>
    </row>
    <row r="51" spans="1:12" x14ac:dyDescent="0.25">
      <c r="A51" t="s">
        <v>397</v>
      </c>
      <c r="B51" t="s">
        <v>39</v>
      </c>
      <c r="C51" t="s">
        <v>26</v>
      </c>
      <c r="D51">
        <v>27278</v>
      </c>
      <c r="E51" t="s">
        <v>477</v>
      </c>
      <c r="F51" t="s">
        <v>28</v>
      </c>
      <c r="G51" t="s">
        <v>110</v>
      </c>
      <c r="H51" t="s">
        <v>593</v>
      </c>
      <c r="I51" t="s">
        <v>594</v>
      </c>
      <c r="J51" t="s">
        <v>595</v>
      </c>
      <c r="K51" t="s">
        <v>596</v>
      </c>
      <c r="L51" t="s">
        <v>597</v>
      </c>
    </row>
    <row r="52" spans="1:12" x14ac:dyDescent="0.25">
      <c r="A52" t="s">
        <v>669</v>
      </c>
      <c r="B52" t="s">
        <v>39</v>
      </c>
      <c r="C52" t="s">
        <v>26</v>
      </c>
      <c r="D52">
        <v>27278</v>
      </c>
      <c r="E52" t="s">
        <v>477</v>
      </c>
      <c r="F52" t="s">
        <v>28</v>
      </c>
      <c r="G52" t="s">
        <v>670</v>
      </c>
      <c r="H52" t="s">
        <v>463</v>
      </c>
      <c r="I52" t="s">
        <v>671</v>
      </c>
      <c r="J52" t="s">
        <v>672</v>
      </c>
      <c r="K52" t="s">
        <v>673</v>
      </c>
      <c r="L52" t="s">
        <v>674</v>
      </c>
    </row>
    <row r="53" spans="1:12" x14ac:dyDescent="0.25">
      <c r="A53" t="s">
        <v>366</v>
      </c>
      <c r="B53" t="s">
        <v>39</v>
      </c>
      <c r="C53" t="s">
        <v>26</v>
      </c>
      <c r="D53">
        <v>27278</v>
      </c>
      <c r="E53" t="s">
        <v>477</v>
      </c>
      <c r="F53" t="s">
        <v>28</v>
      </c>
      <c r="G53" t="s">
        <v>510</v>
      </c>
      <c r="H53" t="s">
        <v>576</v>
      </c>
      <c r="I53" t="s">
        <v>223</v>
      </c>
      <c r="J53" t="s">
        <v>254</v>
      </c>
      <c r="K53" t="s">
        <v>255</v>
      </c>
      <c r="L53" t="s">
        <v>374</v>
      </c>
    </row>
    <row r="54" spans="1:12" x14ac:dyDescent="0.25">
      <c r="A54" t="s">
        <v>366</v>
      </c>
      <c r="B54" t="s">
        <v>25</v>
      </c>
      <c r="C54" t="s">
        <v>26</v>
      </c>
      <c r="D54">
        <v>27278</v>
      </c>
      <c r="E54" t="s">
        <v>477</v>
      </c>
      <c r="F54" t="s">
        <v>28</v>
      </c>
      <c r="G54" t="s">
        <v>450</v>
      </c>
      <c r="H54" t="s">
        <v>577</v>
      </c>
      <c r="I54" t="s">
        <v>223</v>
      </c>
      <c r="J54" t="s">
        <v>254</v>
      </c>
      <c r="K54" t="s">
        <v>255</v>
      </c>
      <c r="L54" t="s">
        <v>374</v>
      </c>
    </row>
    <row r="55" spans="1:12" x14ac:dyDescent="0.25">
      <c r="A55" t="s">
        <v>100</v>
      </c>
      <c r="B55" t="s">
        <v>39</v>
      </c>
      <c r="C55" t="s">
        <v>26</v>
      </c>
      <c r="D55">
        <v>27278</v>
      </c>
      <c r="E55" t="s">
        <v>477</v>
      </c>
      <c r="F55" t="s">
        <v>28</v>
      </c>
      <c r="G55" t="s">
        <v>536</v>
      </c>
      <c r="H55" t="s">
        <v>542</v>
      </c>
      <c r="I55" t="s">
        <v>216</v>
      </c>
      <c r="J55" t="s">
        <v>289</v>
      </c>
      <c r="K55" t="s">
        <v>543</v>
      </c>
      <c r="L55" t="s">
        <v>544</v>
      </c>
    </row>
    <row r="56" spans="1:12" x14ac:dyDescent="0.25">
      <c r="A56" t="s">
        <v>675</v>
      </c>
      <c r="B56" t="s">
        <v>25</v>
      </c>
      <c r="C56" t="s">
        <v>26</v>
      </c>
      <c r="D56">
        <v>27278</v>
      </c>
      <c r="E56" t="s">
        <v>477</v>
      </c>
      <c r="F56" t="s">
        <v>28</v>
      </c>
      <c r="G56" t="s">
        <v>29</v>
      </c>
      <c r="H56" t="s">
        <v>676</v>
      </c>
      <c r="I56" t="s">
        <v>677</v>
      </c>
      <c r="J56" t="s">
        <v>678</v>
      </c>
      <c r="K56" t="s">
        <v>679</v>
      </c>
      <c r="L56" t="s">
        <v>680</v>
      </c>
    </row>
    <row r="57" spans="1:12" x14ac:dyDescent="0.25">
      <c r="A57" t="s">
        <v>366</v>
      </c>
      <c r="B57" t="s">
        <v>39</v>
      </c>
      <c r="C57" t="s">
        <v>26</v>
      </c>
      <c r="D57">
        <v>27278</v>
      </c>
      <c r="E57" t="s">
        <v>477</v>
      </c>
      <c r="F57" t="s">
        <v>28</v>
      </c>
      <c r="G57" t="s">
        <v>571</v>
      </c>
      <c r="H57" t="s">
        <v>572</v>
      </c>
      <c r="I57" t="s">
        <v>400</v>
      </c>
      <c r="J57" t="s">
        <v>573</v>
      </c>
      <c r="K57" t="s">
        <v>574</v>
      </c>
      <c r="L57" t="s">
        <v>575</v>
      </c>
    </row>
    <row r="58" spans="1:12" x14ac:dyDescent="0.25">
      <c r="A58" t="s">
        <v>397</v>
      </c>
      <c r="B58" t="s">
        <v>47</v>
      </c>
      <c r="C58" t="s">
        <v>26</v>
      </c>
      <c r="D58">
        <v>27278</v>
      </c>
      <c r="E58" t="s">
        <v>477</v>
      </c>
      <c r="F58" t="s">
        <v>28</v>
      </c>
      <c r="G58" t="s">
        <v>591</v>
      </c>
      <c r="H58" t="s">
        <v>479</v>
      </c>
      <c r="I58" t="s">
        <v>400</v>
      </c>
      <c r="J58" t="s">
        <v>401</v>
      </c>
      <c r="K58" t="s">
        <v>402</v>
      </c>
      <c r="L58" t="s">
        <v>403</v>
      </c>
    </row>
    <row r="59" spans="1:12" x14ac:dyDescent="0.25">
      <c r="A59" t="s">
        <v>397</v>
      </c>
      <c r="B59" t="s">
        <v>67</v>
      </c>
      <c r="C59" t="s">
        <v>26</v>
      </c>
      <c r="D59">
        <v>27278</v>
      </c>
      <c r="E59" t="s">
        <v>477</v>
      </c>
      <c r="F59" t="s">
        <v>28</v>
      </c>
      <c r="G59" t="s">
        <v>592</v>
      </c>
      <c r="H59" t="s">
        <v>511</v>
      </c>
      <c r="I59" t="s">
        <v>400</v>
      </c>
      <c r="J59" t="s">
        <v>401</v>
      </c>
      <c r="K59" t="s">
        <v>402</v>
      </c>
      <c r="L59" t="s">
        <v>403</v>
      </c>
    </row>
    <row r="60" spans="1:12" x14ac:dyDescent="0.25">
      <c r="A60" t="s">
        <v>397</v>
      </c>
      <c r="B60" t="s">
        <v>25</v>
      </c>
      <c r="C60" t="s">
        <v>26</v>
      </c>
      <c r="D60">
        <v>27278</v>
      </c>
      <c r="E60" t="s">
        <v>477</v>
      </c>
      <c r="F60" t="s">
        <v>28</v>
      </c>
      <c r="G60" t="s">
        <v>592</v>
      </c>
      <c r="H60" t="s">
        <v>177</v>
      </c>
      <c r="I60" t="s">
        <v>400</v>
      </c>
      <c r="J60" t="s">
        <v>401</v>
      </c>
      <c r="K60" t="s">
        <v>402</v>
      </c>
      <c r="L60" t="s">
        <v>403</v>
      </c>
    </row>
    <row r="61" spans="1:12" x14ac:dyDescent="0.25">
      <c r="A61" t="s">
        <v>654</v>
      </c>
      <c r="B61" t="s">
        <v>655</v>
      </c>
      <c r="C61" t="s">
        <v>26</v>
      </c>
      <c r="D61">
        <v>27278</v>
      </c>
      <c r="E61" t="s">
        <v>477</v>
      </c>
      <c r="F61" t="s">
        <v>28</v>
      </c>
      <c r="G61" t="s">
        <v>504</v>
      </c>
      <c r="H61" t="s">
        <v>474</v>
      </c>
      <c r="I61" t="s">
        <v>656</v>
      </c>
      <c r="J61" t="s">
        <v>657</v>
      </c>
      <c r="K61" t="s">
        <v>658</v>
      </c>
      <c r="L61" t="s">
        <v>403</v>
      </c>
    </row>
    <row r="62" spans="1:12" x14ac:dyDescent="0.25">
      <c r="A62" t="s">
        <v>648</v>
      </c>
      <c r="B62" t="s">
        <v>39</v>
      </c>
      <c r="C62" t="s">
        <v>26</v>
      </c>
      <c r="D62">
        <v>27278</v>
      </c>
      <c r="E62" t="s">
        <v>477</v>
      </c>
      <c r="F62" t="s">
        <v>28</v>
      </c>
      <c r="G62" t="s">
        <v>110</v>
      </c>
      <c r="H62" t="s">
        <v>649</v>
      </c>
      <c r="I62" t="s">
        <v>650</v>
      </c>
      <c r="J62" t="s">
        <v>465</v>
      </c>
      <c r="K62" t="s">
        <v>651</v>
      </c>
      <c r="L62" t="s">
        <v>652</v>
      </c>
    </row>
    <row r="63" spans="1:12" x14ac:dyDescent="0.25">
      <c r="A63" t="s">
        <v>694</v>
      </c>
      <c r="B63" t="s">
        <v>39</v>
      </c>
      <c r="C63" t="s">
        <v>26</v>
      </c>
      <c r="D63">
        <v>27278</v>
      </c>
      <c r="E63" t="s">
        <v>477</v>
      </c>
      <c r="F63" t="s">
        <v>28</v>
      </c>
      <c r="G63" t="s">
        <v>110</v>
      </c>
      <c r="H63" t="s">
        <v>695</v>
      </c>
      <c r="I63" t="s">
        <v>223</v>
      </c>
      <c r="J63" t="s">
        <v>696</v>
      </c>
      <c r="K63" t="s">
        <v>697</v>
      </c>
      <c r="L63" t="s">
        <v>698</v>
      </c>
    </row>
    <row r="64" spans="1:12" x14ac:dyDescent="0.25">
      <c r="A64" t="s">
        <v>659</v>
      </c>
      <c r="B64" t="s">
        <v>39</v>
      </c>
      <c r="C64" t="s">
        <v>26</v>
      </c>
      <c r="D64">
        <v>27278</v>
      </c>
      <c r="E64" t="s">
        <v>477</v>
      </c>
      <c r="F64" t="s">
        <v>28</v>
      </c>
      <c r="G64" t="s">
        <v>110</v>
      </c>
      <c r="H64" t="s">
        <v>660</v>
      </c>
      <c r="I64" t="s">
        <v>661</v>
      </c>
      <c r="J64" t="s">
        <v>662</v>
      </c>
      <c r="K64" t="s">
        <v>663</v>
      </c>
      <c r="L64" t="s">
        <v>226</v>
      </c>
    </row>
    <row r="65" spans="1:12" x14ac:dyDescent="0.25">
      <c r="A65" t="s">
        <v>354</v>
      </c>
      <c r="B65" t="s">
        <v>39</v>
      </c>
      <c r="C65" t="s">
        <v>26</v>
      </c>
      <c r="D65">
        <v>27278</v>
      </c>
      <c r="E65" t="s">
        <v>477</v>
      </c>
      <c r="F65" t="s">
        <v>28</v>
      </c>
      <c r="G65" t="s">
        <v>110</v>
      </c>
      <c r="H65" t="s">
        <v>568</v>
      </c>
      <c r="I65" t="s">
        <v>178</v>
      </c>
      <c r="J65" t="s">
        <v>569</v>
      </c>
      <c r="K65" t="s">
        <v>570</v>
      </c>
      <c r="L65" t="s">
        <v>226</v>
      </c>
    </row>
    <row r="66" spans="1:12" x14ac:dyDescent="0.25">
      <c r="A66" t="s">
        <v>397</v>
      </c>
      <c r="B66" t="s">
        <v>25</v>
      </c>
      <c r="C66" t="s">
        <v>26</v>
      </c>
      <c r="D66">
        <v>27278</v>
      </c>
      <c r="E66" t="s">
        <v>477</v>
      </c>
      <c r="F66" t="s">
        <v>28</v>
      </c>
      <c r="G66" t="s">
        <v>584</v>
      </c>
      <c r="H66" t="s">
        <v>585</v>
      </c>
      <c r="I66" t="s">
        <v>586</v>
      </c>
      <c r="J66" t="s">
        <v>249</v>
      </c>
      <c r="K66" t="s">
        <v>587</v>
      </c>
      <c r="L66" t="s">
        <v>588</v>
      </c>
    </row>
    <row r="67" spans="1:12" x14ac:dyDescent="0.25">
      <c r="A67" t="s">
        <v>397</v>
      </c>
      <c r="B67" t="s">
        <v>39</v>
      </c>
      <c r="C67" t="s">
        <v>26</v>
      </c>
      <c r="D67">
        <v>27278</v>
      </c>
      <c r="E67" t="s">
        <v>477</v>
      </c>
      <c r="F67" t="s">
        <v>28</v>
      </c>
      <c r="G67" t="s">
        <v>589</v>
      </c>
      <c r="H67" t="s">
        <v>537</v>
      </c>
      <c r="I67" t="s">
        <v>586</v>
      </c>
      <c r="J67" t="s">
        <v>249</v>
      </c>
      <c r="K67" t="s">
        <v>587</v>
      </c>
      <c r="L67" t="s">
        <v>588</v>
      </c>
    </row>
    <row r="68" spans="1:12" x14ac:dyDescent="0.25">
      <c r="A68" t="s">
        <v>397</v>
      </c>
      <c r="B68" t="s">
        <v>47</v>
      </c>
      <c r="C68" t="s">
        <v>26</v>
      </c>
      <c r="D68">
        <v>27278</v>
      </c>
      <c r="E68" t="s">
        <v>477</v>
      </c>
      <c r="F68" t="s">
        <v>28</v>
      </c>
      <c r="G68" t="s">
        <v>253</v>
      </c>
      <c r="H68" t="s">
        <v>590</v>
      </c>
      <c r="I68" t="s">
        <v>586</v>
      </c>
      <c r="J68" t="s">
        <v>249</v>
      </c>
      <c r="K68" t="s">
        <v>587</v>
      </c>
      <c r="L68" t="s">
        <v>588</v>
      </c>
    </row>
    <row r="69" spans="1:12" x14ac:dyDescent="0.25">
      <c r="A69" t="s">
        <v>114</v>
      </c>
      <c r="B69" t="s">
        <v>39</v>
      </c>
      <c r="C69" t="s">
        <v>26</v>
      </c>
      <c r="D69">
        <v>27278</v>
      </c>
      <c r="E69" t="s">
        <v>477</v>
      </c>
      <c r="F69" t="s">
        <v>28</v>
      </c>
      <c r="G69" t="s">
        <v>110</v>
      </c>
      <c r="H69" t="s">
        <v>562</v>
      </c>
      <c r="I69" t="s">
        <v>232</v>
      </c>
      <c r="J69" t="s">
        <v>563</v>
      </c>
      <c r="K69" t="s">
        <v>564</v>
      </c>
      <c r="L69" t="s">
        <v>565</v>
      </c>
    </row>
    <row r="70" spans="1:12" x14ac:dyDescent="0.25">
      <c r="A70" t="s">
        <v>114</v>
      </c>
      <c r="B70" t="s">
        <v>39</v>
      </c>
      <c r="C70" t="s">
        <v>26</v>
      </c>
      <c r="D70">
        <v>27278</v>
      </c>
      <c r="E70" t="s">
        <v>477</v>
      </c>
      <c r="F70" t="s">
        <v>28</v>
      </c>
      <c r="G70" t="s">
        <v>557</v>
      </c>
      <c r="H70" t="s">
        <v>558</v>
      </c>
      <c r="I70" t="s">
        <v>559</v>
      </c>
      <c r="J70" t="s">
        <v>302</v>
      </c>
      <c r="K70" t="s">
        <v>303</v>
      </c>
      <c r="L70" t="s">
        <v>560</v>
      </c>
    </row>
    <row r="71" spans="1:12" x14ac:dyDescent="0.25">
      <c r="A71" t="s">
        <v>114</v>
      </c>
      <c r="B71" t="s">
        <v>47</v>
      </c>
      <c r="C71" t="s">
        <v>26</v>
      </c>
      <c r="D71">
        <v>27278</v>
      </c>
      <c r="E71" t="s">
        <v>477</v>
      </c>
      <c r="F71" t="s">
        <v>28</v>
      </c>
      <c r="G71" t="s">
        <v>124</v>
      </c>
      <c r="H71" t="s">
        <v>466</v>
      </c>
      <c r="I71" t="s">
        <v>559</v>
      </c>
      <c r="J71" t="s">
        <v>302</v>
      </c>
      <c r="K71" t="s">
        <v>303</v>
      </c>
      <c r="L71" t="s">
        <v>560</v>
      </c>
    </row>
    <row r="72" spans="1:12" x14ac:dyDescent="0.25">
      <c r="A72" t="s">
        <v>114</v>
      </c>
      <c r="B72" t="s">
        <v>25</v>
      </c>
      <c r="C72" t="s">
        <v>26</v>
      </c>
      <c r="D72">
        <v>27278</v>
      </c>
      <c r="E72" t="s">
        <v>477</v>
      </c>
      <c r="F72" t="s">
        <v>28</v>
      </c>
      <c r="G72" t="s">
        <v>253</v>
      </c>
      <c r="H72" t="s">
        <v>462</v>
      </c>
      <c r="I72" t="s">
        <v>559</v>
      </c>
      <c r="J72" t="s">
        <v>302</v>
      </c>
      <c r="K72" t="s">
        <v>303</v>
      </c>
      <c r="L72" t="s">
        <v>560</v>
      </c>
    </row>
    <row r="73" spans="1:12" x14ac:dyDescent="0.25">
      <c r="A73" t="s">
        <v>114</v>
      </c>
      <c r="B73" t="s">
        <v>67</v>
      </c>
      <c r="C73" t="s">
        <v>26</v>
      </c>
      <c r="D73">
        <v>27278</v>
      </c>
      <c r="E73" t="s">
        <v>477</v>
      </c>
      <c r="F73" t="s">
        <v>28</v>
      </c>
      <c r="G73" t="s">
        <v>504</v>
      </c>
      <c r="H73" t="s">
        <v>561</v>
      </c>
      <c r="I73" t="s">
        <v>559</v>
      </c>
      <c r="J73" t="s">
        <v>302</v>
      </c>
      <c r="K73" t="s">
        <v>303</v>
      </c>
      <c r="L73" t="s">
        <v>560</v>
      </c>
    </row>
    <row r="74" spans="1:12" x14ac:dyDescent="0.25">
      <c r="A74" t="s">
        <v>100</v>
      </c>
      <c r="B74" t="s">
        <v>39</v>
      </c>
      <c r="C74" t="s">
        <v>26</v>
      </c>
      <c r="D74">
        <v>27278</v>
      </c>
      <c r="E74" t="s">
        <v>477</v>
      </c>
      <c r="F74" t="s">
        <v>28</v>
      </c>
      <c r="G74" t="s">
        <v>489</v>
      </c>
      <c r="H74" t="s">
        <v>545</v>
      </c>
      <c r="I74" t="s">
        <v>546</v>
      </c>
      <c r="J74" t="s">
        <v>547</v>
      </c>
      <c r="K74" t="s">
        <v>548</v>
      </c>
      <c r="L74" t="s">
        <v>549</v>
      </c>
    </row>
    <row r="75" spans="1:12" x14ac:dyDescent="0.25">
      <c r="A75" t="s">
        <v>38</v>
      </c>
      <c r="B75" t="s">
        <v>39</v>
      </c>
      <c r="C75" t="s">
        <v>26</v>
      </c>
      <c r="D75">
        <v>27278</v>
      </c>
      <c r="E75" t="s">
        <v>477</v>
      </c>
      <c r="F75" t="s">
        <v>28</v>
      </c>
      <c r="G75" t="s">
        <v>110</v>
      </c>
      <c r="H75" t="s">
        <v>517</v>
      </c>
      <c r="I75" t="s">
        <v>518</v>
      </c>
      <c r="J75" t="s">
        <v>408</v>
      </c>
      <c r="K75" t="s">
        <v>519</v>
      </c>
      <c r="L75" t="s">
        <v>520</v>
      </c>
    </row>
    <row r="76" spans="1:12" x14ac:dyDescent="0.25">
      <c r="A76" t="s">
        <v>228</v>
      </c>
      <c r="B76" t="s">
        <v>25</v>
      </c>
      <c r="C76" t="s">
        <v>26</v>
      </c>
      <c r="D76">
        <v>27278</v>
      </c>
      <c r="E76" t="s">
        <v>477</v>
      </c>
      <c r="F76" t="s">
        <v>28</v>
      </c>
      <c r="G76" t="s">
        <v>110</v>
      </c>
      <c r="H76" t="s">
        <v>486</v>
      </c>
      <c r="I76" t="s">
        <v>470</v>
      </c>
      <c r="J76" t="s">
        <v>471</v>
      </c>
      <c r="K76" t="s">
        <v>472</v>
      </c>
      <c r="L76" t="s">
        <v>473</v>
      </c>
    </row>
    <row r="77" spans="1:12" x14ac:dyDescent="0.25">
      <c r="A77" t="s">
        <v>94</v>
      </c>
      <c r="B77" t="s">
        <v>90</v>
      </c>
      <c r="C77" t="s">
        <v>26</v>
      </c>
      <c r="D77">
        <v>27278</v>
      </c>
      <c r="E77" t="s">
        <v>477</v>
      </c>
      <c r="F77" t="s">
        <v>28</v>
      </c>
      <c r="G77" t="s">
        <v>534</v>
      </c>
      <c r="H77" t="s">
        <v>535</v>
      </c>
      <c r="I77" t="s">
        <v>97</v>
      </c>
      <c r="J77" t="s">
        <v>98</v>
      </c>
      <c r="K77" t="s">
        <v>99</v>
      </c>
      <c r="L77" t="s">
        <v>45</v>
      </c>
    </row>
    <row r="78" spans="1:12" x14ac:dyDescent="0.25">
      <c r="A78" t="s">
        <v>38</v>
      </c>
      <c r="B78" t="s">
        <v>67</v>
      </c>
      <c r="C78" t="s">
        <v>26</v>
      </c>
      <c r="D78">
        <v>27278</v>
      </c>
      <c r="E78" t="s">
        <v>477</v>
      </c>
      <c r="F78" t="s">
        <v>28</v>
      </c>
      <c r="G78" t="s">
        <v>508</v>
      </c>
      <c r="H78" t="s">
        <v>509</v>
      </c>
      <c r="I78" t="s">
        <v>42</v>
      </c>
      <c r="J78" t="s">
        <v>43</v>
      </c>
      <c r="K78" t="s">
        <v>44</v>
      </c>
      <c r="L78" t="s">
        <v>45</v>
      </c>
    </row>
    <row r="79" spans="1:12" x14ac:dyDescent="0.25">
      <c r="A79" t="s">
        <v>643</v>
      </c>
      <c r="B79" t="s">
        <v>39</v>
      </c>
      <c r="C79" t="s">
        <v>26</v>
      </c>
      <c r="D79">
        <v>27278</v>
      </c>
      <c r="E79" t="s">
        <v>477</v>
      </c>
      <c r="F79" t="s">
        <v>28</v>
      </c>
      <c r="G79" t="s">
        <v>110</v>
      </c>
      <c r="H79" t="s">
        <v>644</v>
      </c>
      <c r="I79" t="s">
        <v>645</v>
      </c>
      <c r="J79" t="s">
        <v>646</v>
      </c>
      <c r="K79" t="s">
        <v>647</v>
      </c>
      <c r="L79" t="s">
        <v>45</v>
      </c>
    </row>
    <row r="80" spans="1:12" x14ac:dyDescent="0.25">
      <c r="A80" t="s">
        <v>411</v>
      </c>
      <c r="B80" t="s">
        <v>39</v>
      </c>
      <c r="C80" t="s">
        <v>26</v>
      </c>
      <c r="D80">
        <v>27278</v>
      </c>
      <c r="E80" t="s">
        <v>477</v>
      </c>
      <c r="F80" t="s">
        <v>28</v>
      </c>
      <c r="G80" t="s">
        <v>110</v>
      </c>
      <c r="H80" t="s">
        <v>622</v>
      </c>
      <c r="I80" t="s">
        <v>623</v>
      </c>
      <c r="J80" t="s">
        <v>624</v>
      </c>
      <c r="K80" t="s">
        <v>625</v>
      </c>
      <c r="L80" t="s">
        <v>626</v>
      </c>
    </row>
    <row r="81" spans="1:12" x14ac:dyDescent="0.25">
      <c r="A81" t="s">
        <v>681</v>
      </c>
      <c r="B81" t="s">
        <v>39</v>
      </c>
      <c r="C81" t="s">
        <v>26</v>
      </c>
      <c r="D81">
        <v>27278</v>
      </c>
      <c r="E81" t="s">
        <v>477</v>
      </c>
      <c r="F81" t="s">
        <v>28</v>
      </c>
      <c r="G81" t="s">
        <v>682</v>
      </c>
      <c r="H81" t="s">
        <v>585</v>
      </c>
      <c r="I81" t="s">
        <v>683</v>
      </c>
      <c r="J81" t="s">
        <v>672</v>
      </c>
      <c r="K81" t="s">
        <v>673</v>
      </c>
      <c r="L81" t="s">
        <v>457</v>
      </c>
    </row>
    <row r="82" spans="1:12" x14ac:dyDescent="0.25">
      <c r="A82" t="s">
        <v>175</v>
      </c>
      <c r="B82" t="s">
        <v>630</v>
      </c>
      <c r="C82" t="s">
        <v>26</v>
      </c>
      <c r="D82">
        <v>27278</v>
      </c>
      <c r="E82" t="s">
        <v>477</v>
      </c>
      <c r="F82" t="s">
        <v>28</v>
      </c>
      <c r="G82" t="s">
        <v>633</v>
      </c>
      <c r="H82" t="s">
        <v>485</v>
      </c>
      <c r="I82" t="s">
        <v>178</v>
      </c>
      <c r="J82" t="s">
        <v>969</v>
      </c>
      <c r="K82" t="s">
        <v>180</v>
      </c>
      <c r="L82" t="s">
        <v>181</v>
      </c>
    </row>
    <row r="83" spans="1:12" x14ac:dyDescent="0.25">
      <c r="A83" t="s">
        <v>175</v>
      </c>
      <c r="B83" t="s">
        <v>71</v>
      </c>
      <c r="C83" t="s">
        <v>26</v>
      </c>
      <c r="D83">
        <v>27278</v>
      </c>
      <c r="E83" t="s">
        <v>477</v>
      </c>
      <c r="F83" t="s">
        <v>28</v>
      </c>
      <c r="G83" t="s">
        <v>634</v>
      </c>
      <c r="H83" t="s">
        <v>186</v>
      </c>
      <c r="I83" t="s">
        <v>178</v>
      </c>
      <c r="J83" t="s">
        <v>969</v>
      </c>
      <c r="K83" t="s">
        <v>180</v>
      </c>
      <c r="L83" t="s">
        <v>181</v>
      </c>
    </row>
    <row r="84" spans="1:12" x14ac:dyDescent="0.25">
      <c r="A84" t="s">
        <v>175</v>
      </c>
      <c r="B84" t="s">
        <v>627</v>
      </c>
      <c r="C84" t="s">
        <v>26</v>
      </c>
      <c r="D84">
        <v>27278</v>
      </c>
      <c r="E84" t="s">
        <v>477</v>
      </c>
      <c r="F84" t="s">
        <v>28</v>
      </c>
      <c r="G84" t="s">
        <v>635</v>
      </c>
      <c r="H84" t="s">
        <v>458</v>
      </c>
      <c r="I84" t="s">
        <v>178</v>
      </c>
      <c r="J84" t="s">
        <v>969</v>
      </c>
      <c r="K84" t="s">
        <v>180</v>
      </c>
      <c r="L84" t="s">
        <v>181</v>
      </c>
    </row>
    <row r="85" spans="1:12" x14ac:dyDescent="0.25">
      <c r="A85" t="s">
        <v>175</v>
      </c>
      <c r="B85" t="s">
        <v>85</v>
      </c>
      <c r="C85" t="s">
        <v>26</v>
      </c>
      <c r="D85">
        <v>27278</v>
      </c>
      <c r="E85" t="s">
        <v>477</v>
      </c>
      <c r="F85" t="s">
        <v>28</v>
      </c>
      <c r="G85" t="s">
        <v>634</v>
      </c>
      <c r="H85" t="s">
        <v>92</v>
      </c>
      <c r="I85" t="s">
        <v>178</v>
      </c>
      <c r="J85" t="s">
        <v>969</v>
      </c>
      <c r="K85" t="s">
        <v>180</v>
      </c>
      <c r="L85" t="s">
        <v>181</v>
      </c>
    </row>
    <row r="86" spans="1:12" x14ac:dyDescent="0.25">
      <c r="A86" t="s">
        <v>175</v>
      </c>
      <c r="B86" t="s">
        <v>464</v>
      </c>
      <c r="C86" t="s">
        <v>26</v>
      </c>
      <c r="D86">
        <v>27278</v>
      </c>
      <c r="E86" t="s">
        <v>477</v>
      </c>
      <c r="F86" t="s">
        <v>28</v>
      </c>
      <c r="G86" t="s">
        <v>636</v>
      </c>
      <c r="H86" t="s">
        <v>73</v>
      </c>
      <c r="I86" t="s">
        <v>178</v>
      </c>
      <c r="J86" t="s">
        <v>969</v>
      </c>
      <c r="K86" t="s">
        <v>180</v>
      </c>
      <c r="L86" t="s">
        <v>181</v>
      </c>
    </row>
    <row r="87" spans="1:12" x14ac:dyDescent="0.25">
      <c r="A87" t="s">
        <v>175</v>
      </c>
      <c r="B87" t="s">
        <v>637</v>
      </c>
      <c r="C87" t="s">
        <v>26</v>
      </c>
      <c r="D87">
        <v>27278</v>
      </c>
      <c r="E87" t="s">
        <v>477</v>
      </c>
      <c r="F87" t="s">
        <v>28</v>
      </c>
      <c r="G87" t="s">
        <v>634</v>
      </c>
      <c r="H87" t="s">
        <v>73</v>
      </c>
      <c r="I87" t="s">
        <v>178</v>
      </c>
      <c r="J87" t="s">
        <v>969</v>
      </c>
      <c r="K87" t="s">
        <v>180</v>
      </c>
      <c r="L87" t="s">
        <v>181</v>
      </c>
    </row>
    <row r="88" spans="1:12" x14ac:dyDescent="0.25">
      <c r="A88" t="s">
        <v>50</v>
      </c>
      <c r="B88" t="s">
        <v>39</v>
      </c>
      <c r="C88" t="s">
        <v>26</v>
      </c>
      <c r="D88">
        <v>27278</v>
      </c>
      <c r="E88" t="s">
        <v>477</v>
      </c>
      <c r="F88" t="s">
        <v>28</v>
      </c>
      <c r="G88" t="s">
        <v>110</v>
      </c>
      <c r="H88" t="s">
        <v>532</v>
      </c>
      <c r="I88" t="s">
        <v>275</v>
      </c>
      <c r="J88" t="s">
        <v>276</v>
      </c>
      <c r="K88" t="s">
        <v>277</v>
      </c>
      <c r="L88" t="s">
        <v>278</v>
      </c>
    </row>
    <row r="89" spans="1:12" x14ac:dyDescent="0.25">
      <c r="A89" t="s">
        <v>50</v>
      </c>
      <c r="B89" t="s">
        <v>25</v>
      </c>
      <c r="C89" t="s">
        <v>26</v>
      </c>
      <c r="D89">
        <v>27278</v>
      </c>
      <c r="E89" t="s">
        <v>477</v>
      </c>
      <c r="F89" t="s">
        <v>28</v>
      </c>
      <c r="G89" t="s">
        <v>110</v>
      </c>
      <c r="H89" t="s">
        <v>533</v>
      </c>
      <c r="I89" t="s">
        <v>275</v>
      </c>
      <c r="J89" t="s">
        <v>276</v>
      </c>
      <c r="K89" t="s">
        <v>277</v>
      </c>
      <c r="L89" t="s">
        <v>278</v>
      </c>
    </row>
    <row r="90" spans="1:12" x14ac:dyDescent="0.25">
      <c r="A90" t="s">
        <v>638</v>
      </c>
      <c r="B90" t="s">
        <v>39</v>
      </c>
      <c r="C90" t="s">
        <v>26</v>
      </c>
      <c r="D90">
        <v>27278</v>
      </c>
      <c r="E90" t="s">
        <v>477</v>
      </c>
      <c r="F90" t="s">
        <v>28</v>
      </c>
      <c r="G90" t="s">
        <v>639</v>
      </c>
      <c r="H90" t="s">
        <v>485</v>
      </c>
      <c r="I90" t="s">
        <v>640</v>
      </c>
      <c r="J90" t="s">
        <v>465</v>
      </c>
      <c r="K90" t="s">
        <v>641</v>
      </c>
      <c r="L90" t="s">
        <v>642</v>
      </c>
    </row>
    <row r="91" spans="1:12" x14ac:dyDescent="0.25">
      <c r="A91" t="s">
        <v>664</v>
      </c>
      <c r="B91" t="s">
        <v>39</v>
      </c>
      <c r="C91" t="s">
        <v>26</v>
      </c>
      <c r="D91">
        <v>27278</v>
      </c>
      <c r="E91" t="s">
        <v>477</v>
      </c>
      <c r="F91" t="s">
        <v>28</v>
      </c>
      <c r="G91" t="s">
        <v>583</v>
      </c>
      <c r="H91" t="s">
        <v>665</v>
      </c>
      <c r="I91" t="s">
        <v>666</v>
      </c>
      <c r="J91" t="s">
        <v>249</v>
      </c>
      <c r="K91" t="s">
        <v>667</v>
      </c>
      <c r="L91" t="s">
        <v>668</v>
      </c>
    </row>
    <row r="92" spans="1:12" x14ac:dyDescent="0.25">
      <c r="A92" t="s">
        <v>699</v>
      </c>
      <c r="B92" t="s">
        <v>69</v>
      </c>
      <c r="C92" t="s">
        <v>26</v>
      </c>
      <c r="D92">
        <v>27278</v>
      </c>
      <c r="E92" t="s">
        <v>477</v>
      </c>
      <c r="F92" t="s">
        <v>28</v>
      </c>
      <c r="G92" t="s">
        <v>700</v>
      </c>
      <c r="H92" t="s">
        <v>701</v>
      </c>
      <c r="I92" t="s">
        <v>369</v>
      </c>
      <c r="J92" t="s">
        <v>224</v>
      </c>
      <c r="K92" t="s">
        <v>970</v>
      </c>
      <c r="L92" t="s">
        <v>702</v>
      </c>
    </row>
    <row r="93" spans="1:12" x14ac:dyDescent="0.25">
      <c r="A93" t="s">
        <v>699</v>
      </c>
      <c r="B93" t="s">
        <v>67</v>
      </c>
      <c r="C93" t="s">
        <v>26</v>
      </c>
      <c r="D93">
        <v>27278</v>
      </c>
      <c r="E93" t="s">
        <v>477</v>
      </c>
      <c r="F93" t="s">
        <v>28</v>
      </c>
      <c r="G93" t="s">
        <v>705</v>
      </c>
      <c r="H93" t="s">
        <v>507</v>
      </c>
      <c r="I93" t="s">
        <v>1152</v>
      </c>
      <c r="J93" t="s">
        <v>224</v>
      </c>
      <c r="K93" t="s">
        <v>970</v>
      </c>
      <c r="L93" t="s">
        <v>702</v>
      </c>
    </row>
    <row r="94" spans="1:12" x14ac:dyDescent="0.25">
      <c r="A94" t="s">
        <v>699</v>
      </c>
      <c r="B94" t="s">
        <v>58</v>
      </c>
      <c r="C94" t="s">
        <v>26</v>
      </c>
      <c r="D94">
        <v>27278</v>
      </c>
      <c r="E94" t="s">
        <v>477</v>
      </c>
      <c r="F94" t="s">
        <v>28</v>
      </c>
      <c r="G94" t="s">
        <v>703</v>
      </c>
      <c r="H94" t="s">
        <v>507</v>
      </c>
      <c r="I94" t="s">
        <v>1152</v>
      </c>
      <c r="J94" t="s">
        <v>224</v>
      </c>
      <c r="K94" t="s">
        <v>970</v>
      </c>
      <c r="L94" t="s">
        <v>702</v>
      </c>
    </row>
    <row r="95" spans="1:12" x14ac:dyDescent="0.25">
      <c r="A95" t="s">
        <v>699</v>
      </c>
      <c r="B95" t="s">
        <v>25</v>
      </c>
      <c r="C95" t="s">
        <v>26</v>
      </c>
      <c r="D95">
        <v>27278</v>
      </c>
      <c r="E95" t="s">
        <v>477</v>
      </c>
      <c r="F95" t="s">
        <v>28</v>
      </c>
      <c r="G95" t="s">
        <v>706</v>
      </c>
      <c r="H95" t="s">
        <v>606</v>
      </c>
      <c r="I95" t="s">
        <v>1152</v>
      </c>
      <c r="J95" t="s">
        <v>224</v>
      </c>
      <c r="K95" t="s">
        <v>970</v>
      </c>
      <c r="L95" t="s">
        <v>702</v>
      </c>
    </row>
    <row r="96" spans="1:12" x14ac:dyDescent="0.25">
      <c r="A96" t="s">
        <v>699</v>
      </c>
      <c r="B96" t="s">
        <v>47</v>
      </c>
      <c r="C96" t="s">
        <v>26</v>
      </c>
      <c r="D96">
        <v>27278</v>
      </c>
      <c r="E96" t="s">
        <v>477</v>
      </c>
      <c r="F96" t="s">
        <v>28</v>
      </c>
      <c r="G96" t="s">
        <v>707</v>
      </c>
      <c r="H96" t="s">
        <v>364</v>
      </c>
      <c r="I96" t="s">
        <v>1152</v>
      </c>
      <c r="J96" t="s">
        <v>224</v>
      </c>
      <c r="K96" t="s">
        <v>970</v>
      </c>
      <c r="L96" t="s">
        <v>702</v>
      </c>
    </row>
    <row r="97" spans="1:12" x14ac:dyDescent="0.25">
      <c r="A97" t="s">
        <v>699</v>
      </c>
      <c r="B97" t="s">
        <v>39</v>
      </c>
      <c r="C97" t="s">
        <v>26</v>
      </c>
      <c r="D97">
        <v>27278</v>
      </c>
      <c r="E97" t="s">
        <v>477</v>
      </c>
      <c r="F97" t="s">
        <v>28</v>
      </c>
      <c r="G97" t="s">
        <v>707</v>
      </c>
      <c r="H97" t="s">
        <v>708</v>
      </c>
      <c r="I97" t="s">
        <v>1152</v>
      </c>
      <c r="J97" t="s">
        <v>224</v>
      </c>
      <c r="K97" t="s">
        <v>970</v>
      </c>
      <c r="L97" t="s">
        <v>702</v>
      </c>
    </row>
    <row r="98" spans="1:12" x14ac:dyDescent="0.25">
      <c r="A98" t="s">
        <v>147</v>
      </c>
      <c r="B98" t="s">
        <v>25</v>
      </c>
      <c r="C98" t="s">
        <v>26</v>
      </c>
      <c r="D98">
        <v>27278</v>
      </c>
      <c r="E98" t="s">
        <v>477</v>
      </c>
      <c r="F98" t="s">
        <v>28</v>
      </c>
      <c r="G98" t="s">
        <v>614</v>
      </c>
      <c r="H98" t="s">
        <v>460</v>
      </c>
      <c r="I98" t="s">
        <v>202</v>
      </c>
      <c r="J98" t="s">
        <v>615</v>
      </c>
      <c r="K98" t="s">
        <v>616</v>
      </c>
      <c r="L98" t="s">
        <v>617</v>
      </c>
    </row>
    <row r="99" spans="1:12" x14ac:dyDescent="0.25">
      <c r="A99" t="s">
        <v>24</v>
      </c>
      <c r="B99" t="s">
        <v>67</v>
      </c>
      <c r="C99" t="s">
        <v>26</v>
      </c>
      <c r="D99">
        <v>27278</v>
      </c>
      <c r="E99" t="s">
        <v>477</v>
      </c>
      <c r="F99" t="s">
        <v>28</v>
      </c>
      <c r="G99" t="s">
        <v>506</v>
      </c>
      <c r="H99" t="s">
        <v>507</v>
      </c>
      <c r="I99" t="s">
        <v>31</v>
      </c>
      <c r="J99" t="s">
        <v>32</v>
      </c>
      <c r="K99" t="s">
        <v>33</v>
      </c>
      <c r="L99" t="s">
        <v>34</v>
      </c>
    </row>
    <row r="100" spans="1:12" x14ac:dyDescent="0.25">
      <c r="A100" t="s">
        <v>114</v>
      </c>
      <c r="B100" t="s">
        <v>39</v>
      </c>
      <c r="C100" t="s">
        <v>26</v>
      </c>
      <c r="D100">
        <v>27278</v>
      </c>
      <c r="E100" t="s">
        <v>477</v>
      </c>
      <c r="F100" t="s">
        <v>28</v>
      </c>
      <c r="G100" t="s">
        <v>1061</v>
      </c>
      <c r="H100" t="s">
        <v>1062</v>
      </c>
      <c r="I100" t="s">
        <v>1063</v>
      </c>
      <c r="J100" t="s">
        <v>1064</v>
      </c>
      <c r="K100" t="s">
        <v>1065</v>
      </c>
      <c r="L100" t="s">
        <v>1066</v>
      </c>
    </row>
    <row r="101" spans="1:12" x14ac:dyDescent="0.25">
      <c r="A101" t="s">
        <v>1068</v>
      </c>
      <c r="B101" t="s">
        <v>67</v>
      </c>
      <c r="C101" t="s">
        <v>26</v>
      </c>
      <c r="D101">
        <v>27278</v>
      </c>
      <c r="E101" t="s">
        <v>477</v>
      </c>
      <c r="F101" t="s">
        <v>28</v>
      </c>
      <c r="G101" t="s">
        <v>1069</v>
      </c>
      <c r="H101" t="s">
        <v>460</v>
      </c>
      <c r="I101" t="s">
        <v>389</v>
      </c>
      <c r="J101" t="s">
        <v>441</v>
      </c>
      <c r="K101" t="s">
        <v>1070</v>
      </c>
      <c r="L101" t="s">
        <v>1071</v>
      </c>
    </row>
    <row r="102" spans="1:12" x14ac:dyDescent="0.25">
      <c r="A102" t="s">
        <v>1073</v>
      </c>
      <c r="B102" t="s">
        <v>39</v>
      </c>
      <c r="C102" t="s">
        <v>26</v>
      </c>
      <c r="D102">
        <v>27278</v>
      </c>
      <c r="E102" t="s">
        <v>477</v>
      </c>
      <c r="F102" t="s">
        <v>28</v>
      </c>
      <c r="G102" t="s">
        <v>1074</v>
      </c>
      <c r="H102" t="s">
        <v>485</v>
      </c>
      <c r="I102" t="s">
        <v>1075</v>
      </c>
      <c r="J102" t="s">
        <v>289</v>
      </c>
      <c r="K102" t="s">
        <v>1076</v>
      </c>
      <c r="L102" t="s">
        <v>1077</v>
      </c>
    </row>
    <row r="103" spans="1:12" x14ac:dyDescent="0.25">
      <c r="A103" t="s">
        <v>1079</v>
      </c>
      <c r="B103" t="s">
        <v>47</v>
      </c>
      <c r="C103" t="s">
        <v>26</v>
      </c>
      <c r="D103">
        <v>27278</v>
      </c>
      <c r="E103" t="s">
        <v>477</v>
      </c>
      <c r="F103" t="s">
        <v>28</v>
      </c>
      <c r="G103" t="s">
        <v>1080</v>
      </c>
      <c r="H103" t="s">
        <v>1081</v>
      </c>
      <c r="I103" t="s">
        <v>1082</v>
      </c>
      <c r="J103" t="s">
        <v>142</v>
      </c>
      <c r="K103" t="s">
        <v>1083</v>
      </c>
      <c r="L103" t="s">
        <v>1084</v>
      </c>
    </row>
    <row r="104" spans="1:12" x14ac:dyDescent="0.25">
      <c r="A104" t="s">
        <v>1086</v>
      </c>
      <c r="B104" t="s">
        <v>1087</v>
      </c>
      <c r="C104" t="s">
        <v>26</v>
      </c>
      <c r="D104">
        <v>27278</v>
      </c>
      <c r="E104" t="s">
        <v>477</v>
      </c>
      <c r="F104" t="s">
        <v>28</v>
      </c>
      <c r="G104" t="s">
        <v>1088</v>
      </c>
      <c r="H104" t="s">
        <v>281</v>
      </c>
      <c r="I104" t="s">
        <v>1089</v>
      </c>
      <c r="J104" t="s">
        <v>1090</v>
      </c>
      <c r="K104" t="s">
        <v>1091</v>
      </c>
      <c r="L104" t="s">
        <v>1092</v>
      </c>
    </row>
    <row r="105" spans="1:12" x14ac:dyDescent="0.25">
      <c r="A105" t="s">
        <v>1086</v>
      </c>
      <c r="B105" t="s">
        <v>1093</v>
      </c>
      <c r="C105" t="s">
        <v>26</v>
      </c>
      <c r="D105">
        <v>27278</v>
      </c>
      <c r="E105" t="s">
        <v>477</v>
      </c>
      <c r="F105" t="s">
        <v>28</v>
      </c>
      <c r="G105" t="s">
        <v>1094</v>
      </c>
      <c r="H105" t="s">
        <v>1095</v>
      </c>
      <c r="I105" t="s">
        <v>1089</v>
      </c>
      <c r="J105" t="s">
        <v>1090</v>
      </c>
      <c r="K105" t="s">
        <v>1091</v>
      </c>
      <c r="L105" t="s">
        <v>1092</v>
      </c>
    </row>
    <row r="106" spans="1:12" x14ac:dyDescent="0.25">
      <c r="A106" t="s">
        <v>1097</v>
      </c>
      <c r="B106" t="s">
        <v>39</v>
      </c>
      <c r="C106" t="s">
        <v>26</v>
      </c>
      <c r="D106">
        <v>27278</v>
      </c>
      <c r="E106" t="s">
        <v>477</v>
      </c>
      <c r="F106" t="s">
        <v>28</v>
      </c>
      <c r="G106" t="s">
        <v>110</v>
      </c>
      <c r="H106" t="s">
        <v>1098</v>
      </c>
      <c r="I106" t="s">
        <v>1099</v>
      </c>
      <c r="J106" t="s">
        <v>1100</v>
      </c>
      <c r="K106" t="s">
        <v>1101</v>
      </c>
      <c r="L106" t="s">
        <v>1102</v>
      </c>
    </row>
    <row r="107" spans="1:12" x14ac:dyDescent="0.25">
      <c r="A107" t="s">
        <v>1104</v>
      </c>
      <c r="B107" t="s">
        <v>39</v>
      </c>
      <c r="C107" t="s">
        <v>26</v>
      </c>
      <c r="D107">
        <v>27278</v>
      </c>
      <c r="E107" t="s">
        <v>477</v>
      </c>
      <c r="F107" t="s">
        <v>28</v>
      </c>
      <c r="G107" t="s">
        <v>110</v>
      </c>
      <c r="H107" t="s">
        <v>1105</v>
      </c>
      <c r="I107" t="s">
        <v>1106</v>
      </c>
      <c r="J107" t="s">
        <v>1107</v>
      </c>
      <c r="K107" t="s">
        <v>1108</v>
      </c>
      <c r="L107" t="s">
        <v>1109</v>
      </c>
    </row>
    <row r="108" spans="1:12" x14ac:dyDescent="0.25">
      <c r="A108" t="s">
        <v>1111</v>
      </c>
      <c r="B108" t="s">
        <v>39</v>
      </c>
      <c r="C108" t="s">
        <v>26</v>
      </c>
      <c r="D108">
        <v>27278</v>
      </c>
      <c r="E108" t="s">
        <v>477</v>
      </c>
      <c r="F108" t="s">
        <v>28</v>
      </c>
      <c r="G108" t="s">
        <v>110</v>
      </c>
      <c r="H108" t="s">
        <v>1112</v>
      </c>
      <c r="I108" t="s">
        <v>178</v>
      </c>
      <c r="J108" t="s">
        <v>1113</v>
      </c>
      <c r="K108" t="s">
        <v>1114</v>
      </c>
      <c r="L108" t="s">
        <v>1115</v>
      </c>
    </row>
    <row r="109" spans="1:12" x14ac:dyDescent="0.25">
      <c r="A109" t="s">
        <v>94</v>
      </c>
      <c r="B109" t="s">
        <v>39</v>
      </c>
      <c r="C109" t="s">
        <v>26</v>
      </c>
      <c r="D109">
        <v>27278</v>
      </c>
      <c r="E109" t="s">
        <v>477</v>
      </c>
      <c r="F109" t="s">
        <v>28</v>
      </c>
      <c r="G109" t="s">
        <v>110</v>
      </c>
      <c r="H109" t="s">
        <v>1117</v>
      </c>
      <c r="I109" t="s">
        <v>97</v>
      </c>
      <c r="J109" t="s">
        <v>1118</v>
      </c>
      <c r="K109" t="s">
        <v>1119</v>
      </c>
      <c r="L109" t="s">
        <v>1120</v>
      </c>
    </row>
    <row r="110" spans="1:12" x14ac:dyDescent="0.25">
      <c r="A110" t="s">
        <v>1122</v>
      </c>
      <c r="B110" t="s">
        <v>627</v>
      </c>
      <c r="C110" t="s">
        <v>26</v>
      </c>
      <c r="D110">
        <v>27278</v>
      </c>
      <c r="E110" t="s">
        <v>477</v>
      </c>
      <c r="F110" t="s">
        <v>28</v>
      </c>
      <c r="G110" t="s">
        <v>1123</v>
      </c>
      <c r="H110" t="s">
        <v>1124</v>
      </c>
      <c r="I110" t="s">
        <v>1125</v>
      </c>
      <c r="J110" t="s">
        <v>217</v>
      </c>
      <c r="K110" t="s">
        <v>1126</v>
      </c>
      <c r="L110" t="s">
        <v>1127</v>
      </c>
    </row>
    <row r="111" spans="1:12" x14ac:dyDescent="0.25">
      <c r="A111" t="s">
        <v>1122</v>
      </c>
      <c r="B111" t="s">
        <v>1050</v>
      </c>
      <c r="C111" t="s">
        <v>26</v>
      </c>
      <c r="D111">
        <v>27278</v>
      </c>
      <c r="E111" t="s">
        <v>477</v>
      </c>
      <c r="F111" t="s">
        <v>28</v>
      </c>
      <c r="G111" t="s">
        <v>1123</v>
      </c>
      <c r="H111" t="s">
        <v>1129</v>
      </c>
      <c r="I111" t="s">
        <v>1125</v>
      </c>
      <c r="J111" t="s">
        <v>217</v>
      </c>
      <c r="K111" t="s">
        <v>1126</v>
      </c>
      <c r="L111" t="s">
        <v>1127</v>
      </c>
    </row>
    <row r="112" spans="1:12" x14ac:dyDescent="0.25">
      <c r="A112" t="s">
        <v>1122</v>
      </c>
      <c r="B112" t="s">
        <v>629</v>
      </c>
      <c r="C112" t="s">
        <v>26</v>
      </c>
      <c r="D112">
        <v>27278</v>
      </c>
      <c r="E112" t="s">
        <v>477</v>
      </c>
      <c r="F112" t="s">
        <v>28</v>
      </c>
      <c r="G112" t="s">
        <v>1123</v>
      </c>
      <c r="H112" t="s">
        <v>1128</v>
      </c>
      <c r="I112" t="s">
        <v>1125</v>
      </c>
      <c r="J112" t="s">
        <v>217</v>
      </c>
      <c r="K112" t="s">
        <v>1126</v>
      </c>
      <c r="L112" t="s">
        <v>1127</v>
      </c>
    </row>
    <row r="113" spans="1:12" x14ac:dyDescent="0.25">
      <c r="A113" t="s">
        <v>1131</v>
      </c>
      <c r="B113" t="s">
        <v>79</v>
      </c>
      <c r="C113" t="s">
        <v>26</v>
      </c>
      <c r="D113">
        <v>27278</v>
      </c>
      <c r="E113" t="s">
        <v>477</v>
      </c>
      <c r="F113" t="s">
        <v>28</v>
      </c>
      <c r="G113" t="s">
        <v>80</v>
      </c>
      <c r="H113" t="s">
        <v>458</v>
      </c>
      <c r="I113" t="s">
        <v>1133</v>
      </c>
      <c r="J113" t="s">
        <v>1134</v>
      </c>
      <c r="K113" t="s">
        <v>628</v>
      </c>
      <c r="L113" t="s">
        <v>1135</v>
      </c>
    </row>
    <row r="114" spans="1:12" x14ac:dyDescent="0.25">
      <c r="A114" t="s">
        <v>1131</v>
      </c>
      <c r="B114" t="s">
        <v>90</v>
      </c>
      <c r="C114" t="s">
        <v>26</v>
      </c>
      <c r="D114">
        <v>27278</v>
      </c>
      <c r="E114" t="s">
        <v>477</v>
      </c>
      <c r="F114" t="s">
        <v>28</v>
      </c>
      <c r="G114" t="s">
        <v>1136</v>
      </c>
      <c r="H114" t="s">
        <v>92</v>
      </c>
      <c r="I114" t="s">
        <v>1133</v>
      </c>
      <c r="J114" t="s">
        <v>1134</v>
      </c>
      <c r="K114" t="s">
        <v>628</v>
      </c>
      <c r="L114" t="s">
        <v>1135</v>
      </c>
    </row>
    <row r="115" spans="1:12" x14ac:dyDescent="0.25">
      <c r="A115" t="s">
        <v>1131</v>
      </c>
      <c r="B115" t="s">
        <v>101</v>
      </c>
      <c r="C115" t="s">
        <v>26</v>
      </c>
      <c r="D115">
        <v>27278</v>
      </c>
      <c r="E115" t="s">
        <v>477</v>
      </c>
      <c r="F115" t="s">
        <v>28</v>
      </c>
      <c r="G115" t="s">
        <v>1132</v>
      </c>
      <c r="H115" t="s">
        <v>1013</v>
      </c>
      <c r="I115" t="s">
        <v>1133</v>
      </c>
      <c r="J115" t="s">
        <v>1134</v>
      </c>
      <c r="K115" t="s">
        <v>628</v>
      </c>
      <c r="L115" t="s">
        <v>1135</v>
      </c>
    </row>
    <row r="116" spans="1:12" x14ac:dyDescent="0.25">
      <c r="A116" t="s">
        <v>1138</v>
      </c>
      <c r="B116" t="s">
        <v>39</v>
      </c>
      <c r="C116" t="s">
        <v>26</v>
      </c>
      <c r="D116">
        <v>27278</v>
      </c>
      <c r="E116" t="s">
        <v>477</v>
      </c>
      <c r="F116" t="s">
        <v>28</v>
      </c>
      <c r="G116" t="s">
        <v>361</v>
      </c>
      <c r="H116" t="s">
        <v>558</v>
      </c>
      <c r="I116" t="s">
        <v>1139</v>
      </c>
      <c r="J116" t="s">
        <v>476</v>
      </c>
      <c r="K116" t="s">
        <v>1140</v>
      </c>
      <c r="L116" t="s">
        <v>1141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57C7A-B55B-4A0F-8272-21BEE346BDEA}">
  <sheetPr codeName="Planilha9"/>
  <dimension ref="A1:U156"/>
  <sheetViews>
    <sheetView topLeftCell="C1" zoomScaleNormal="100" workbookViewId="0">
      <pane ySplit="1" topLeftCell="A2" activePane="bottomLeft" state="frozen"/>
      <selection activeCell="K1" sqref="K1"/>
      <selection pane="bottomLeft" activeCell="I18" sqref="I18"/>
    </sheetView>
  </sheetViews>
  <sheetFormatPr defaultColWidth="8.7109375" defaultRowHeight="15" x14ac:dyDescent="0.25"/>
  <cols>
    <col min="1" max="1" width="35" style="3" bestFit="1" customWidth="1"/>
    <col min="2" max="2" width="22.140625" customWidth="1"/>
    <col min="3" max="3" width="16.140625" customWidth="1"/>
    <col min="4" max="4" width="12.5703125" customWidth="1"/>
    <col min="5" max="5" width="18.140625" customWidth="1"/>
    <col min="6" max="6" width="48.5703125" customWidth="1"/>
    <col min="7" max="7" width="23.85546875" customWidth="1"/>
    <col min="8" max="8" width="19.85546875" customWidth="1"/>
    <col min="9" max="9" width="14.140625" customWidth="1"/>
    <col min="10" max="10" width="84.42578125" bestFit="1" customWidth="1"/>
    <col min="11" max="11" width="18.85546875" customWidth="1"/>
    <col min="12" max="12" width="22.5703125" customWidth="1"/>
    <col min="13" max="13" width="15.42578125" customWidth="1"/>
    <col min="14" max="14" width="14.42578125" customWidth="1"/>
    <col min="15" max="15" width="24" customWidth="1"/>
    <col min="16" max="16" width="26.85546875" customWidth="1"/>
    <col min="17" max="17" width="17.42578125" customWidth="1"/>
    <col min="18" max="18" width="31" customWidth="1"/>
    <col min="19" max="19" width="44.85546875" customWidth="1"/>
    <col min="20" max="20" width="46.42578125" customWidth="1"/>
  </cols>
  <sheetData>
    <row r="1" spans="1:21" x14ac:dyDescent="0.25">
      <c r="A1" s="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</row>
    <row r="2" spans="1:21" x14ac:dyDescent="0.25">
      <c r="A2" t="s">
        <v>715</v>
      </c>
      <c r="B2" t="s">
        <v>50</v>
      </c>
      <c r="C2" t="s">
        <v>71</v>
      </c>
      <c r="D2" t="s">
        <v>26</v>
      </c>
      <c r="E2">
        <v>15407</v>
      </c>
      <c r="F2" t="s">
        <v>27</v>
      </c>
      <c r="G2" t="s">
        <v>28</v>
      </c>
      <c r="H2" t="s">
        <v>72</v>
      </c>
      <c r="I2">
        <v>5</v>
      </c>
      <c r="J2" t="s">
        <v>74</v>
      </c>
      <c r="K2" t="s">
        <v>75</v>
      </c>
      <c r="L2" t="s">
        <v>76</v>
      </c>
      <c r="M2" t="s">
        <v>77</v>
      </c>
      <c r="N2" t="s">
        <v>716</v>
      </c>
      <c r="P2" t="s">
        <v>78</v>
      </c>
      <c r="Q2" t="s">
        <v>791</v>
      </c>
      <c r="R2" t="s">
        <v>306</v>
      </c>
      <c r="U2" t="s">
        <v>939</v>
      </c>
    </row>
    <row r="3" spans="1:21" x14ac:dyDescent="0.25">
      <c r="A3" t="s">
        <v>762</v>
      </c>
      <c r="B3" t="s">
        <v>175</v>
      </c>
      <c r="C3" t="s">
        <v>25</v>
      </c>
      <c r="D3" t="s">
        <v>26</v>
      </c>
      <c r="E3">
        <v>15407</v>
      </c>
      <c r="F3" t="s">
        <v>27</v>
      </c>
      <c r="G3" t="s">
        <v>28</v>
      </c>
      <c r="H3" t="s">
        <v>70</v>
      </c>
      <c r="I3">
        <v>1</v>
      </c>
      <c r="J3" t="s">
        <v>178</v>
      </c>
      <c r="K3" t="s">
        <v>969</v>
      </c>
      <c r="L3" t="s">
        <v>180</v>
      </c>
      <c r="M3" t="s">
        <v>181</v>
      </c>
      <c r="N3" t="s">
        <v>716</v>
      </c>
      <c r="P3" t="s">
        <v>187</v>
      </c>
      <c r="Q3" t="s">
        <v>791</v>
      </c>
      <c r="R3" t="s">
        <v>306</v>
      </c>
      <c r="U3" t="s">
        <v>939</v>
      </c>
    </row>
    <row r="4" spans="1:21" x14ac:dyDescent="0.25">
      <c r="A4" t="s">
        <v>938</v>
      </c>
      <c r="C4">
        <v>3</v>
      </c>
      <c r="E4">
        <v>15407</v>
      </c>
      <c r="F4" t="s">
        <v>27</v>
      </c>
      <c r="G4" t="s">
        <v>28</v>
      </c>
      <c r="H4">
        <v>12000</v>
      </c>
      <c r="I4">
        <v>7.25</v>
      </c>
      <c r="M4">
        <v>45392</v>
      </c>
      <c r="N4" s="1" t="s">
        <v>716</v>
      </c>
      <c r="P4" t="s">
        <v>78</v>
      </c>
      <c r="Q4" t="s">
        <v>791</v>
      </c>
      <c r="R4" t="s">
        <v>306</v>
      </c>
      <c r="U4" t="s">
        <v>934</v>
      </c>
    </row>
    <row r="5" spans="1:21" x14ac:dyDescent="0.25">
      <c r="A5" t="s">
        <v>937</v>
      </c>
      <c r="C5">
        <v>3</v>
      </c>
      <c r="E5">
        <v>15407</v>
      </c>
      <c r="F5" t="s">
        <v>27</v>
      </c>
      <c r="G5" t="s">
        <v>28</v>
      </c>
      <c r="H5">
        <v>12000</v>
      </c>
      <c r="I5">
        <v>21</v>
      </c>
      <c r="M5" s="5">
        <v>45392</v>
      </c>
      <c r="N5" t="s">
        <v>716</v>
      </c>
      <c r="P5" t="s">
        <v>78</v>
      </c>
      <c r="Q5" t="s">
        <v>791</v>
      </c>
      <c r="R5" t="s">
        <v>306</v>
      </c>
      <c r="U5" t="s">
        <v>934</v>
      </c>
    </row>
    <row r="6" spans="1:21" x14ac:dyDescent="0.25">
      <c r="A6" t="s">
        <v>935</v>
      </c>
      <c r="C6">
        <v>3</v>
      </c>
      <c r="E6">
        <v>15407</v>
      </c>
      <c r="F6" t="s">
        <v>27</v>
      </c>
      <c r="G6" t="s">
        <v>28</v>
      </c>
      <c r="H6">
        <v>12000</v>
      </c>
      <c r="I6">
        <v>3.25</v>
      </c>
      <c r="M6" s="5">
        <v>45392</v>
      </c>
      <c r="N6" t="s">
        <v>716</v>
      </c>
      <c r="P6" t="s">
        <v>78</v>
      </c>
      <c r="Q6" t="s">
        <v>791</v>
      </c>
      <c r="R6" t="s">
        <v>306</v>
      </c>
      <c r="U6" t="s">
        <v>934</v>
      </c>
    </row>
    <row r="7" spans="1:21" x14ac:dyDescent="0.25">
      <c r="A7" t="s">
        <v>766</v>
      </c>
      <c r="B7" t="s">
        <v>298</v>
      </c>
      <c r="C7" t="s">
        <v>58</v>
      </c>
      <c r="D7" t="s">
        <v>26</v>
      </c>
      <c r="E7">
        <v>14036</v>
      </c>
      <c r="F7" t="s">
        <v>229</v>
      </c>
      <c r="G7" t="s">
        <v>28</v>
      </c>
      <c r="H7" t="s">
        <v>310</v>
      </c>
      <c r="I7">
        <v>7.67</v>
      </c>
      <c r="J7" t="s">
        <v>301</v>
      </c>
      <c r="K7" t="s">
        <v>302</v>
      </c>
      <c r="L7" t="s">
        <v>303</v>
      </c>
      <c r="M7" s="5" t="s">
        <v>304</v>
      </c>
      <c r="N7" t="s">
        <v>716</v>
      </c>
      <c r="P7" t="s">
        <v>316</v>
      </c>
      <c r="Q7" t="s">
        <v>791</v>
      </c>
      <c r="R7" t="s">
        <v>306</v>
      </c>
      <c r="U7" t="s">
        <v>939</v>
      </c>
    </row>
    <row r="18" spans="8:9" x14ac:dyDescent="0.25">
      <c r="H18" s="1" t="s">
        <v>930</v>
      </c>
      <c r="I18" s="31">
        <f>MEDIAN(Tabela18[Valor Unitário])</f>
        <v>6.125</v>
      </c>
    </row>
    <row r="19" spans="8:9" x14ac:dyDescent="0.25">
      <c r="H19" s="1" t="s">
        <v>931</v>
      </c>
      <c r="I19">
        <f>AVERAGE(Tabela18[Valor Unitário])</f>
        <v>7.5283333333333333</v>
      </c>
    </row>
    <row r="20" spans="8:9" x14ac:dyDescent="0.25">
      <c r="H20" s="1" t="s">
        <v>932</v>
      </c>
      <c r="I20">
        <f>_xlfn.STDEV.P(Tabela18[Valor Unitário])</f>
        <v>6.4407437890010462</v>
      </c>
    </row>
    <row r="21" spans="8:9" x14ac:dyDescent="0.25">
      <c r="H21" s="1" t="s">
        <v>933</v>
      </c>
      <c r="I21">
        <f>I20/I19</f>
        <v>0.85553382187306348</v>
      </c>
    </row>
    <row r="69" ht="14.1" customHeight="1" x14ac:dyDescent="0.25"/>
    <row r="85" ht="13.5" customHeight="1" x14ac:dyDescent="0.25"/>
    <row r="124" ht="16.5" customHeight="1" x14ac:dyDescent="0.25"/>
    <row r="125" ht="18" customHeight="1" x14ac:dyDescent="0.25"/>
    <row r="156" ht="18" customHeigh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8537B-F9AD-48D3-B4B7-7E05BA69749E}">
  <sheetPr codeName="Planilha6"/>
  <dimension ref="A1:V156"/>
  <sheetViews>
    <sheetView zoomScaleNormal="100" workbookViewId="0">
      <pane ySplit="1" topLeftCell="A8" activePane="bottomLeft" state="frozen"/>
      <selection activeCell="K1" sqref="K1"/>
      <selection pane="bottomLeft" activeCell="I36" sqref="I36"/>
    </sheetView>
  </sheetViews>
  <sheetFormatPr defaultColWidth="8.7109375" defaultRowHeight="15" x14ac:dyDescent="0.25"/>
  <cols>
    <col min="1" max="1" width="35" style="3" bestFit="1" customWidth="1"/>
    <col min="2" max="2" width="24.42578125" customWidth="1"/>
    <col min="3" max="3" width="17.7109375" customWidth="1"/>
    <col min="4" max="4" width="13.7109375" customWidth="1"/>
    <col min="5" max="5" width="19.85546875" customWidth="1"/>
    <col min="6" max="6" width="48.5703125" customWidth="1"/>
    <col min="7" max="7" width="26.140625" customWidth="1"/>
    <col min="8" max="8" width="21.85546875" customWidth="1"/>
    <col min="9" max="9" width="15.42578125" customWidth="1"/>
    <col min="10" max="10" width="84.42578125" bestFit="1" customWidth="1"/>
    <col min="11" max="11" width="18.85546875" customWidth="1"/>
    <col min="12" max="12" width="24.28515625" customWidth="1"/>
    <col min="13" max="13" width="17" customWidth="1"/>
    <col min="14" max="14" width="15.85546875" customWidth="1"/>
    <col min="15" max="15" width="26.42578125" customWidth="1"/>
    <col min="16" max="16" width="26.85546875" customWidth="1"/>
    <col min="17" max="17" width="17.42578125" customWidth="1"/>
    <col min="18" max="18" width="34.140625" customWidth="1"/>
    <col min="19" max="19" width="49.28515625" customWidth="1"/>
    <col min="20" max="20" width="51" customWidth="1"/>
    <col min="22" max="22" width="10.28515625" customWidth="1"/>
  </cols>
  <sheetData>
    <row r="1" spans="1:22" x14ac:dyDescent="0.25">
      <c r="A1" s="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  <c r="V1" t="s">
        <v>1153</v>
      </c>
    </row>
    <row r="2" spans="1:22" x14ac:dyDescent="0.25">
      <c r="A2" t="s">
        <v>806</v>
      </c>
      <c r="B2" t="s">
        <v>260</v>
      </c>
      <c r="C2" t="s">
        <v>47</v>
      </c>
      <c r="D2" t="s">
        <v>26</v>
      </c>
      <c r="E2">
        <v>14036</v>
      </c>
      <c r="F2" t="s">
        <v>229</v>
      </c>
      <c r="G2" t="s">
        <v>28</v>
      </c>
      <c r="H2" t="s">
        <v>273</v>
      </c>
      <c r="I2">
        <v>400</v>
      </c>
      <c r="J2" t="s">
        <v>216</v>
      </c>
      <c r="K2" t="s">
        <v>270</v>
      </c>
      <c r="L2" t="s">
        <v>271</v>
      </c>
      <c r="M2" t="s">
        <v>272</v>
      </c>
      <c r="N2" t="s">
        <v>716</v>
      </c>
      <c r="P2" t="s">
        <v>807</v>
      </c>
      <c r="Q2" t="s">
        <v>810</v>
      </c>
      <c r="R2" t="s">
        <v>37</v>
      </c>
      <c r="U2" t="s">
        <v>939</v>
      </c>
    </row>
    <row r="3" spans="1:22" x14ac:dyDescent="0.25">
      <c r="A3" s="3" t="s">
        <v>741</v>
      </c>
      <c r="B3" t="s">
        <v>213</v>
      </c>
      <c r="C3" t="s">
        <v>47</v>
      </c>
      <c r="D3" t="s">
        <v>26</v>
      </c>
      <c r="E3">
        <v>14036</v>
      </c>
      <c r="F3" t="s">
        <v>229</v>
      </c>
      <c r="G3" t="s">
        <v>28</v>
      </c>
      <c r="H3" t="s">
        <v>214</v>
      </c>
      <c r="I3">
        <v>150</v>
      </c>
      <c r="J3" t="s">
        <v>216</v>
      </c>
      <c r="K3" t="s">
        <v>217</v>
      </c>
      <c r="L3" t="s">
        <v>218</v>
      </c>
      <c r="M3" t="s">
        <v>219</v>
      </c>
      <c r="N3" t="s">
        <v>716</v>
      </c>
      <c r="P3" t="s">
        <v>811</v>
      </c>
      <c r="Q3" t="s">
        <v>810</v>
      </c>
      <c r="R3" t="s">
        <v>37</v>
      </c>
      <c r="U3" t="s">
        <v>939</v>
      </c>
    </row>
    <row r="4" spans="1:22" x14ac:dyDescent="0.25">
      <c r="A4" s="3" t="s">
        <v>757</v>
      </c>
      <c r="B4" t="s">
        <v>397</v>
      </c>
      <c r="C4" t="s">
        <v>39</v>
      </c>
      <c r="D4" t="s">
        <v>26</v>
      </c>
      <c r="E4">
        <v>14036</v>
      </c>
      <c r="F4" t="s">
        <v>229</v>
      </c>
      <c r="G4" t="s">
        <v>28</v>
      </c>
      <c r="H4" t="s">
        <v>398</v>
      </c>
      <c r="I4">
        <v>183.22569999999999</v>
      </c>
      <c r="J4" t="s">
        <v>400</v>
      </c>
      <c r="K4" t="s">
        <v>401</v>
      </c>
      <c r="L4" t="s">
        <v>402</v>
      </c>
      <c r="M4" t="s">
        <v>403</v>
      </c>
      <c r="N4" t="s">
        <v>716</v>
      </c>
      <c r="P4" t="s">
        <v>810</v>
      </c>
      <c r="Q4" t="s">
        <v>810</v>
      </c>
      <c r="R4" t="s">
        <v>37</v>
      </c>
      <c r="U4" t="s">
        <v>939</v>
      </c>
    </row>
    <row r="5" spans="1:22" x14ac:dyDescent="0.25">
      <c r="A5" s="3" t="s">
        <v>765</v>
      </c>
      <c r="B5" t="s">
        <v>94</v>
      </c>
      <c r="C5" t="s">
        <v>58</v>
      </c>
      <c r="D5" t="s">
        <v>26</v>
      </c>
      <c r="E5">
        <v>14036</v>
      </c>
      <c r="F5" t="s">
        <v>229</v>
      </c>
      <c r="G5" t="s">
        <v>28</v>
      </c>
      <c r="H5" t="s">
        <v>95</v>
      </c>
      <c r="I5">
        <v>18.3</v>
      </c>
      <c r="J5" t="s">
        <v>97</v>
      </c>
      <c r="K5" t="s">
        <v>98</v>
      </c>
      <c r="L5" t="s">
        <v>99</v>
      </c>
      <c r="M5" t="s">
        <v>45</v>
      </c>
      <c r="N5" t="s">
        <v>716</v>
      </c>
      <c r="P5" t="s">
        <v>808</v>
      </c>
      <c r="Q5" t="s">
        <v>810</v>
      </c>
      <c r="R5" t="s">
        <v>37</v>
      </c>
      <c r="U5" t="s">
        <v>939</v>
      </c>
    </row>
    <row r="6" spans="1:22" x14ac:dyDescent="0.25">
      <c r="A6" s="3" t="s">
        <v>809</v>
      </c>
      <c r="B6" t="s">
        <v>366</v>
      </c>
      <c r="C6" t="s">
        <v>39</v>
      </c>
      <c r="D6" t="s">
        <v>26</v>
      </c>
      <c r="E6">
        <v>14036</v>
      </c>
      <c r="F6" t="s">
        <v>229</v>
      </c>
      <c r="G6" t="s">
        <v>28</v>
      </c>
      <c r="H6" t="s">
        <v>367</v>
      </c>
      <c r="I6">
        <v>142</v>
      </c>
      <c r="J6" t="s">
        <v>369</v>
      </c>
      <c r="K6" t="s">
        <v>302</v>
      </c>
      <c r="L6" t="s">
        <v>370</v>
      </c>
      <c r="M6" t="s">
        <v>371</v>
      </c>
      <c r="N6" t="s">
        <v>716</v>
      </c>
      <c r="P6" t="s">
        <v>810</v>
      </c>
      <c r="Q6" t="s">
        <v>810</v>
      </c>
      <c r="R6" t="s">
        <v>37</v>
      </c>
      <c r="U6" t="s">
        <v>939</v>
      </c>
    </row>
    <row r="7" spans="1:22" x14ac:dyDescent="0.25">
      <c r="A7" s="3" t="s">
        <v>738</v>
      </c>
      <c r="B7" t="s">
        <v>24</v>
      </c>
      <c r="C7" t="s">
        <v>47</v>
      </c>
      <c r="D7" t="s">
        <v>26</v>
      </c>
      <c r="E7">
        <v>14036</v>
      </c>
      <c r="F7" t="s">
        <v>229</v>
      </c>
      <c r="G7" t="s">
        <v>28</v>
      </c>
      <c r="H7" t="s">
        <v>29</v>
      </c>
      <c r="I7">
        <v>100</v>
      </c>
      <c r="J7" t="s">
        <v>31</v>
      </c>
      <c r="K7" t="s">
        <v>32</v>
      </c>
      <c r="L7" t="s">
        <v>33</v>
      </c>
      <c r="M7" t="s">
        <v>34</v>
      </c>
      <c r="N7" t="s">
        <v>716</v>
      </c>
      <c r="P7" t="s">
        <v>805</v>
      </c>
      <c r="Q7" t="s">
        <v>810</v>
      </c>
      <c r="R7" t="s">
        <v>37</v>
      </c>
      <c r="U7" t="s">
        <v>939</v>
      </c>
    </row>
    <row r="8" spans="1:22" x14ac:dyDescent="0.25">
      <c r="A8" s="3" t="s">
        <v>1025</v>
      </c>
      <c r="B8" t="s">
        <v>1026</v>
      </c>
      <c r="C8" t="s">
        <v>39</v>
      </c>
      <c r="D8" t="s">
        <v>26</v>
      </c>
      <c r="E8">
        <v>14036</v>
      </c>
      <c r="F8" t="s">
        <v>229</v>
      </c>
      <c r="G8" t="s">
        <v>28</v>
      </c>
      <c r="H8" t="s">
        <v>80</v>
      </c>
      <c r="I8" s="11">
        <v>440</v>
      </c>
      <c r="J8" t="s">
        <v>216</v>
      </c>
      <c r="K8" t="s">
        <v>468</v>
      </c>
      <c r="L8" t="s">
        <v>469</v>
      </c>
      <c r="M8" t="s">
        <v>1028</v>
      </c>
      <c r="N8" t="s">
        <v>716</v>
      </c>
      <c r="P8" t="s">
        <v>1029</v>
      </c>
      <c r="Q8" t="s">
        <v>810</v>
      </c>
      <c r="R8" t="s">
        <v>37</v>
      </c>
      <c r="U8" t="s">
        <v>939</v>
      </c>
    </row>
    <row r="9" spans="1:22" x14ac:dyDescent="0.25">
      <c r="A9" s="3" t="s">
        <v>1025</v>
      </c>
      <c r="B9" t="s">
        <v>1026</v>
      </c>
      <c r="C9" t="s">
        <v>47</v>
      </c>
      <c r="D9" t="s">
        <v>26</v>
      </c>
      <c r="E9">
        <v>14036</v>
      </c>
      <c r="F9" t="s">
        <v>229</v>
      </c>
      <c r="G9" t="s">
        <v>28</v>
      </c>
      <c r="H9" t="s">
        <v>1030</v>
      </c>
      <c r="I9" s="11">
        <v>580</v>
      </c>
      <c r="J9" t="s">
        <v>1032</v>
      </c>
      <c r="K9" t="s">
        <v>468</v>
      </c>
      <c r="L9" t="s">
        <v>469</v>
      </c>
      <c r="M9" t="s">
        <v>1028</v>
      </c>
      <c r="N9" t="s">
        <v>716</v>
      </c>
      <c r="P9" t="s">
        <v>1029</v>
      </c>
      <c r="Q9" t="s">
        <v>810</v>
      </c>
      <c r="R9" t="s">
        <v>37</v>
      </c>
      <c r="U9" t="s">
        <v>939</v>
      </c>
    </row>
    <row r="10" spans="1:22" x14ac:dyDescent="0.25">
      <c r="A10" s="3" t="s">
        <v>1025</v>
      </c>
      <c r="B10" t="s">
        <v>1026</v>
      </c>
      <c r="C10" t="s">
        <v>25</v>
      </c>
      <c r="D10" t="s">
        <v>26</v>
      </c>
      <c r="E10">
        <v>14036</v>
      </c>
      <c r="F10" t="s">
        <v>229</v>
      </c>
      <c r="G10" t="s">
        <v>28</v>
      </c>
      <c r="H10" t="s">
        <v>1033</v>
      </c>
      <c r="I10" s="11">
        <v>400</v>
      </c>
      <c r="J10" t="s">
        <v>389</v>
      </c>
      <c r="K10" t="s">
        <v>468</v>
      </c>
      <c r="L10" t="s">
        <v>469</v>
      </c>
      <c r="M10" t="s">
        <v>1028</v>
      </c>
      <c r="N10" t="s">
        <v>716</v>
      </c>
      <c r="P10" t="s">
        <v>1029</v>
      </c>
      <c r="Q10" t="s">
        <v>810</v>
      </c>
      <c r="R10" t="s">
        <v>37</v>
      </c>
      <c r="U10" t="s">
        <v>939</v>
      </c>
    </row>
    <row r="11" spans="1:22" x14ac:dyDescent="0.25">
      <c r="A11" s="3" t="s">
        <v>1025</v>
      </c>
      <c r="B11" t="s">
        <v>1026</v>
      </c>
      <c r="C11" t="s">
        <v>67</v>
      </c>
      <c r="D11" t="s">
        <v>26</v>
      </c>
      <c r="E11">
        <v>14036</v>
      </c>
      <c r="F11" t="s">
        <v>229</v>
      </c>
      <c r="G11" t="s">
        <v>28</v>
      </c>
      <c r="H11" t="s">
        <v>383</v>
      </c>
      <c r="I11" s="11">
        <v>350</v>
      </c>
      <c r="J11" t="s">
        <v>216</v>
      </c>
      <c r="K11" t="s">
        <v>468</v>
      </c>
      <c r="L11" t="s">
        <v>469</v>
      </c>
      <c r="M11" t="s">
        <v>1028</v>
      </c>
      <c r="N11" t="s">
        <v>716</v>
      </c>
      <c r="P11" t="s">
        <v>1029</v>
      </c>
      <c r="Q11" t="s">
        <v>810</v>
      </c>
      <c r="R11" t="s">
        <v>37</v>
      </c>
      <c r="U11" t="s">
        <v>939</v>
      </c>
    </row>
    <row r="12" spans="1:22" x14ac:dyDescent="0.25">
      <c r="A12" s="3" t="s">
        <v>1025</v>
      </c>
      <c r="B12" t="s">
        <v>1026</v>
      </c>
      <c r="C12" t="s">
        <v>58</v>
      </c>
      <c r="D12" t="s">
        <v>26</v>
      </c>
      <c r="E12">
        <v>14036</v>
      </c>
      <c r="F12" t="s">
        <v>229</v>
      </c>
      <c r="G12" t="s">
        <v>28</v>
      </c>
      <c r="H12" t="s">
        <v>273</v>
      </c>
      <c r="I12" s="11">
        <v>420</v>
      </c>
      <c r="J12" t="s">
        <v>216</v>
      </c>
      <c r="K12" t="s">
        <v>468</v>
      </c>
      <c r="L12" t="s">
        <v>469</v>
      </c>
      <c r="M12" t="s">
        <v>1028</v>
      </c>
      <c r="N12" t="s">
        <v>716</v>
      </c>
      <c r="P12" t="s">
        <v>1029</v>
      </c>
      <c r="Q12" t="s">
        <v>810</v>
      </c>
      <c r="R12" t="s">
        <v>37</v>
      </c>
      <c r="U12" t="s">
        <v>939</v>
      </c>
    </row>
    <row r="13" spans="1:22" x14ac:dyDescent="0.25">
      <c r="A13" s="3" t="s">
        <v>1025</v>
      </c>
      <c r="B13" t="s">
        <v>1026</v>
      </c>
      <c r="C13" t="s">
        <v>69</v>
      </c>
      <c r="D13" t="s">
        <v>26</v>
      </c>
      <c r="E13">
        <v>14036</v>
      </c>
      <c r="F13" t="s">
        <v>229</v>
      </c>
      <c r="G13" t="s">
        <v>28</v>
      </c>
      <c r="H13" t="s">
        <v>1036</v>
      </c>
      <c r="I13" s="11">
        <v>270</v>
      </c>
      <c r="J13" t="s">
        <v>216</v>
      </c>
      <c r="K13" t="s">
        <v>468</v>
      </c>
      <c r="L13" t="s">
        <v>469</v>
      </c>
      <c r="M13" t="s">
        <v>1028</v>
      </c>
      <c r="N13" t="s">
        <v>716</v>
      </c>
      <c r="P13" t="s">
        <v>1029</v>
      </c>
      <c r="Q13" t="s">
        <v>810</v>
      </c>
      <c r="R13" t="s">
        <v>37</v>
      </c>
      <c r="U13" t="s">
        <v>939</v>
      </c>
    </row>
    <row r="14" spans="1:22" x14ac:dyDescent="0.25">
      <c r="A14" s="3" t="s">
        <v>1025</v>
      </c>
      <c r="B14" t="s">
        <v>1026</v>
      </c>
      <c r="C14" t="s">
        <v>101</v>
      </c>
      <c r="D14" t="s">
        <v>26</v>
      </c>
      <c r="E14">
        <v>14036</v>
      </c>
      <c r="F14" t="s">
        <v>229</v>
      </c>
      <c r="G14" t="s">
        <v>28</v>
      </c>
      <c r="H14" t="s">
        <v>504</v>
      </c>
      <c r="I14" s="11">
        <v>420</v>
      </c>
      <c r="J14" t="s">
        <v>1032</v>
      </c>
      <c r="K14" t="s">
        <v>468</v>
      </c>
      <c r="L14" t="s">
        <v>469</v>
      </c>
      <c r="M14" t="s">
        <v>1028</v>
      </c>
      <c r="N14" t="s">
        <v>716</v>
      </c>
      <c r="P14" t="s">
        <v>1029</v>
      </c>
      <c r="Q14" t="s">
        <v>810</v>
      </c>
      <c r="R14" t="s">
        <v>37</v>
      </c>
      <c r="U14" t="s">
        <v>939</v>
      </c>
    </row>
    <row r="15" spans="1:22" x14ac:dyDescent="0.25">
      <c r="A15" s="3" t="s">
        <v>1025</v>
      </c>
      <c r="B15" t="s">
        <v>1026</v>
      </c>
      <c r="C15" t="s">
        <v>90</v>
      </c>
      <c r="D15" t="s">
        <v>26</v>
      </c>
      <c r="E15">
        <v>14036</v>
      </c>
      <c r="F15" t="s">
        <v>229</v>
      </c>
      <c r="G15" t="s">
        <v>28</v>
      </c>
      <c r="H15" t="s">
        <v>1038</v>
      </c>
      <c r="I15" s="11">
        <v>263.91000000000003</v>
      </c>
      <c r="J15" t="s">
        <v>97</v>
      </c>
      <c r="K15" t="s">
        <v>468</v>
      </c>
      <c r="L15" t="s">
        <v>469</v>
      </c>
      <c r="M15" t="s">
        <v>1028</v>
      </c>
      <c r="N15" t="s">
        <v>716</v>
      </c>
      <c r="P15" t="s">
        <v>1029</v>
      </c>
      <c r="Q15" t="s">
        <v>810</v>
      </c>
      <c r="R15" t="s">
        <v>37</v>
      </c>
      <c r="U15" t="s">
        <v>939</v>
      </c>
    </row>
    <row r="16" spans="1:22" x14ac:dyDescent="0.25">
      <c r="A16" s="3" t="s">
        <v>1025</v>
      </c>
      <c r="B16" t="s">
        <v>1026</v>
      </c>
      <c r="C16" t="s">
        <v>79</v>
      </c>
      <c r="D16" t="s">
        <v>26</v>
      </c>
      <c r="E16">
        <v>14036</v>
      </c>
      <c r="F16" t="s">
        <v>229</v>
      </c>
      <c r="G16" t="s">
        <v>28</v>
      </c>
      <c r="H16" t="s">
        <v>459</v>
      </c>
      <c r="I16" s="11">
        <v>400</v>
      </c>
      <c r="J16" t="s">
        <v>389</v>
      </c>
      <c r="K16" t="s">
        <v>468</v>
      </c>
      <c r="L16" t="s">
        <v>469</v>
      </c>
      <c r="M16" t="s">
        <v>1028</v>
      </c>
      <c r="N16" t="s">
        <v>716</v>
      </c>
      <c r="P16" t="s">
        <v>1029</v>
      </c>
      <c r="Q16" t="s">
        <v>810</v>
      </c>
      <c r="R16" t="s">
        <v>37</v>
      </c>
      <c r="U16" t="s">
        <v>939</v>
      </c>
    </row>
    <row r="17" spans="1:21" x14ac:dyDescent="0.25">
      <c r="A17" s="3" t="s">
        <v>1025</v>
      </c>
      <c r="B17" t="s">
        <v>1026</v>
      </c>
      <c r="C17" t="s">
        <v>85</v>
      </c>
      <c r="D17" t="s">
        <v>26</v>
      </c>
      <c r="E17">
        <v>14036</v>
      </c>
      <c r="F17" t="s">
        <v>229</v>
      </c>
      <c r="G17" t="s">
        <v>28</v>
      </c>
      <c r="H17" t="s">
        <v>1040</v>
      </c>
      <c r="I17" s="11">
        <v>450</v>
      </c>
      <c r="J17" t="s">
        <v>216</v>
      </c>
      <c r="K17" t="s">
        <v>468</v>
      </c>
      <c r="L17" t="s">
        <v>469</v>
      </c>
      <c r="M17" t="s">
        <v>1028</v>
      </c>
      <c r="N17" t="s">
        <v>716</v>
      </c>
      <c r="P17" t="s">
        <v>1029</v>
      </c>
      <c r="Q17" t="s">
        <v>810</v>
      </c>
      <c r="R17" t="s">
        <v>37</v>
      </c>
      <c r="U17" t="s">
        <v>939</v>
      </c>
    </row>
    <row r="18" spans="1:21" x14ac:dyDescent="0.25">
      <c r="A18" s="3" t="s">
        <v>1025</v>
      </c>
      <c r="B18" t="s">
        <v>1026</v>
      </c>
      <c r="C18" t="s">
        <v>71</v>
      </c>
      <c r="D18" t="s">
        <v>26</v>
      </c>
      <c r="E18">
        <v>14036</v>
      </c>
      <c r="F18" t="s">
        <v>229</v>
      </c>
      <c r="G18" t="s">
        <v>28</v>
      </c>
      <c r="H18" t="s">
        <v>139</v>
      </c>
      <c r="I18" s="11">
        <v>313.83</v>
      </c>
      <c r="J18" t="s">
        <v>97</v>
      </c>
      <c r="K18" t="s">
        <v>468</v>
      </c>
      <c r="L18" t="s">
        <v>469</v>
      </c>
      <c r="M18" t="s">
        <v>1028</v>
      </c>
      <c r="N18" t="s">
        <v>716</v>
      </c>
      <c r="P18" t="s">
        <v>1029</v>
      </c>
      <c r="Q18" t="s">
        <v>810</v>
      </c>
      <c r="R18" t="s">
        <v>37</v>
      </c>
      <c r="U18" t="s">
        <v>939</v>
      </c>
    </row>
    <row r="19" spans="1:21" x14ac:dyDescent="0.25">
      <c r="A19" s="3" t="s">
        <v>1025</v>
      </c>
      <c r="B19" t="s">
        <v>1026</v>
      </c>
      <c r="C19" t="s">
        <v>464</v>
      </c>
      <c r="D19" t="s">
        <v>26</v>
      </c>
      <c r="E19">
        <v>14036</v>
      </c>
      <c r="F19" t="s">
        <v>229</v>
      </c>
      <c r="G19" t="s">
        <v>28</v>
      </c>
      <c r="H19" t="s">
        <v>139</v>
      </c>
      <c r="I19" s="11">
        <v>290</v>
      </c>
      <c r="J19" t="s">
        <v>1032</v>
      </c>
      <c r="K19" t="s">
        <v>468</v>
      </c>
      <c r="L19" t="s">
        <v>469</v>
      </c>
      <c r="M19" t="s">
        <v>1028</v>
      </c>
      <c r="N19" t="s">
        <v>716</v>
      </c>
      <c r="P19" t="s">
        <v>1029</v>
      </c>
      <c r="Q19" t="s">
        <v>810</v>
      </c>
      <c r="R19" t="s">
        <v>37</v>
      </c>
      <c r="U19" t="s">
        <v>939</v>
      </c>
    </row>
    <row r="20" spans="1:21" x14ac:dyDescent="0.25">
      <c r="A20" s="3" t="s">
        <v>1025</v>
      </c>
      <c r="B20" t="s">
        <v>1026</v>
      </c>
      <c r="C20" t="s">
        <v>637</v>
      </c>
      <c r="D20" t="s">
        <v>26</v>
      </c>
      <c r="E20">
        <v>14036</v>
      </c>
      <c r="F20" t="s">
        <v>229</v>
      </c>
      <c r="G20" t="s">
        <v>28</v>
      </c>
      <c r="H20" t="s">
        <v>268</v>
      </c>
      <c r="I20" s="11">
        <v>579</v>
      </c>
      <c r="J20" t="s">
        <v>1032</v>
      </c>
      <c r="K20" t="s">
        <v>468</v>
      </c>
      <c r="L20" t="s">
        <v>469</v>
      </c>
      <c r="M20" t="s">
        <v>1028</v>
      </c>
      <c r="N20" t="s">
        <v>716</v>
      </c>
      <c r="P20" t="s">
        <v>1029</v>
      </c>
      <c r="Q20" t="s">
        <v>810</v>
      </c>
      <c r="R20" t="s">
        <v>37</v>
      </c>
      <c r="U20" t="s">
        <v>939</v>
      </c>
    </row>
    <row r="21" spans="1:21" x14ac:dyDescent="0.25">
      <c r="A21" t="s">
        <v>1025</v>
      </c>
      <c r="B21" t="s">
        <v>1026</v>
      </c>
      <c r="C21" t="s">
        <v>630</v>
      </c>
      <c r="D21" t="s">
        <v>26</v>
      </c>
      <c r="E21">
        <v>14036</v>
      </c>
      <c r="F21" t="s">
        <v>229</v>
      </c>
      <c r="G21" t="s">
        <v>28</v>
      </c>
      <c r="H21" t="s">
        <v>1045</v>
      </c>
      <c r="I21" s="11">
        <v>579</v>
      </c>
      <c r="J21" t="s">
        <v>1032</v>
      </c>
      <c r="K21" t="s">
        <v>468</v>
      </c>
      <c r="L21" t="s">
        <v>469</v>
      </c>
      <c r="M21" t="s">
        <v>1028</v>
      </c>
      <c r="N21" s="1" t="s">
        <v>716</v>
      </c>
      <c r="P21" s="1" t="s">
        <v>1029</v>
      </c>
      <c r="Q21" s="1" t="s">
        <v>810</v>
      </c>
      <c r="R21" t="s">
        <v>37</v>
      </c>
      <c r="U21" t="s">
        <v>939</v>
      </c>
    </row>
    <row r="22" spans="1:21" x14ac:dyDescent="0.25">
      <c r="A22" t="s">
        <v>1025</v>
      </c>
      <c r="B22" t="s">
        <v>1026</v>
      </c>
      <c r="C22" t="s">
        <v>627</v>
      </c>
      <c r="D22" t="s">
        <v>26</v>
      </c>
      <c r="E22">
        <v>14036</v>
      </c>
      <c r="F22" t="s">
        <v>229</v>
      </c>
      <c r="G22" t="s">
        <v>28</v>
      </c>
      <c r="H22" t="s">
        <v>1046</v>
      </c>
      <c r="I22" s="11">
        <v>340.5</v>
      </c>
      <c r="J22" t="s">
        <v>97</v>
      </c>
      <c r="K22" t="s">
        <v>468</v>
      </c>
      <c r="L22" t="s">
        <v>469</v>
      </c>
      <c r="M22" t="s">
        <v>1028</v>
      </c>
      <c r="N22" t="s">
        <v>716</v>
      </c>
      <c r="P22" t="s">
        <v>1029</v>
      </c>
      <c r="Q22" t="s">
        <v>810</v>
      </c>
      <c r="R22" t="s">
        <v>37</v>
      </c>
      <c r="U22" t="s">
        <v>939</v>
      </c>
    </row>
    <row r="23" spans="1:21" x14ac:dyDescent="0.25">
      <c r="A23" t="s">
        <v>1025</v>
      </c>
      <c r="B23" t="s">
        <v>1026</v>
      </c>
      <c r="C23" t="s">
        <v>629</v>
      </c>
      <c r="D23" t="s">
        <v>26</v>
      </c>
      <c r="E23">
        <v>14036</v>
      </c>
      <c r="F23" t="s">
        <v>229</v>
      </c>
      <c r="G23" t="s">
        <v>28</v>
      </c>
      <c r="H23" t="s">
        <v>1048</v>
      </c>
      <c r="I23" s="11">
        <v>390</v>
      </c>
      <c r="J23" t="s">
        <v>216</v>
      </c>
      <c r="K23" t="s">
        <v>468</v>
      </c>
      <c r="L23" t="s">
        <v>469</v>
      </c>
      <c r="M23" t="s">
        <v>1028</v>
      </c>
      <c r="N23" t="s">
        <v>716</v>
      </c>
      <c r="P23" t="s">
        <v>1029</v>
      </c>
      <c r="Q23" t="s">
        <v>810</v>
      </c>
      <c r="R23" t="s">
        <v>37</v>
      </c>
      <c r="U23" t="s">
        <v>939</v>
      </c>
    </row>
    <row r="24" spans="1:21" x14ac:dyDescent="0.25">
      <c r="A24" t="s">
        <v>1025</v>
      </c>
      <c r="B24" t="s">
        <v>1026</v>
      </c>
      <c r="C24" t="s">
        <v>1050</v>
      </c>
      <c r="D24" t="s">
        <v>26</v>
      </c>
      <c r="E24">
        <v>14036</v>
      </c>
      <c r="F24" t="s">
        <v>229</v>
      </c>
      <c r="G24" t="s">
        <v>28</v>
      </c>
      <c r="H24" t="s">
        <v>139</v>
      </c>
      <c r="I24" s="11">
        <v>298</v>
      </c>
      <c r="J24" t="s">
        <v>389</v>
      </c>
      <c r="K24" t="s">
        <v>468</v>
      </c>
      <c r="L24" t="s">
        <v>469</v>
      </c>
      <c r="M24" t="s">
        <v>1028</v>
      </c>
      <c r="N24" t="s">
        <v>716</v>
      </c>
      <c r="P24" t="s">
        <v>1029</v>
      </c>
      <c r="Q24" t="s">
        <v>810</v>
      </c>
      <c r="R24" t="s">
        <v>37</v>
      </c>
      <c r="U24" t="s">
        <v>939</v>
      </c>
    </row>
    <row r="25" spans="1:21" x14ac:dyDescent="0.25">
      <c r="A25" t="s">
        <v>1025</v>
      </c>
      <c r="B25" t="s">
        <v>1026</v>
      </c>
      <c r="C25" t="s">
        <v>1052</v>
      </c>
      <c r="D25" t="s">
        <v>26</v>
      </c>
      <c r="E25">
        <v>14036</v>
      </c>
      <c r="F25" t="s">
        <v>229</v>
      </c>
      <c r="G25" t="s">
        <v>28</v>
      </c>
      <c r="H25" t="s">
        <v>459</v>
      </c>
      <c r="I25" s="11">
        <v>549</v>
      </c>
      <c r="J25" t="s">
        <v>1032</v>
      </c>
      <c r="K25" t="s">
        <v>468</v>
      </c>
      <c r="L25" t="s">
        <v>469</v>
      </c>
      <c r="M25" t="s">
        <v>1028</v>
      </c>
      <c r="N25" s="1" t="s">
        <v>716</v>
      </c>
      <c r="P25" s="1" t="s">
        <v>1029</v>
      </c>
      <c r="Q25" s="1" t="s">
        <v>810</v>
      </c>
      <c r="R25" s="1" t="s">
        <v>37</v>
      </c>
      <c r="U25" t="s">
        <v>939</v>
      </c>
    </row>
    <row r="26" spans="1:21" x14ac:dyDescent="0.25">
      <c r="A26" t="s">
        <v>938</v>
      </c>
      <c r="C26">
        <v>4</v>
      </c>
      <c r="E26">
        <v>14036</v>
      </c>
      <c r="F26" t="s">
        <v>229</v>
      </c>
      <c r="G26" t="s">
        <v>28</v>
      </c>
      <c r="H26" s="2">
        <v>6042</v>
      </c>
      <c r="I26">
        <v>300</v>
      </c>
      <c r="M26" s="5">
        <v>45392</v>
      </c>
      <c r="N26" s="1" t="s">
        <v>716</v>
      </c>
      <c r="P26" t="s">
        <v>810</v>
      </c>
      <c r="Q26" t="s">
        <v>810</v>
      </c>
      <c r="R26" t="s">
        <v>37</v>
      </c>
      <c r="U26" t="s">
        <v>934</v>
      </c>
    </row>
    <row r="27" spans="1:21" x14ac:dyDescent="0.25">
      <c r="A27" t="s">
        <v>937</v>
      </c>
      <c r="C27">
        <v>4</v>
      </c>
      <c r="E27">
        <v>14036</v>
      </c>
      <c r="F27" t="s">
        <v>229</v>
      </c>
      <c r="G27" t="s">
        <v>28</v>
      </c>
      <c r="H27" s="2">
        <v>6042</v>
      </c>
      <c r="I27">
        <v>280</v>
      </c>
      <c r="M27" s="5">
        <v>45392</v>
      </c>
      <c r="N27" s="1" t="s">
        <v>716</v>
      </c>
      <c r="P27" t="s">
        <v>810</v>
      </c>
      <c r="Q27" t="s">
        <v>810</v>
      </c>
      <c r="R27" t="s">
        <v>37</v>
      </c>
      <c r="U27" t="s">
        <v>934</v>
      </c>
    </row>
    <row r="28" spans="1:21" x14ac:dyDescent="0.25">
      <c r="A28" t="s">
        <v>935</v>
      </c>
      <c r="C28">
        <v>4</v>
      </c>
      <c r="E28">
        <v>14036</v>
      </c>
      <c r="F28" t="s">
        <v>229</v>
      </c>
      <c r="G28" t="s">
        <v>28</v>
      </c>
      <c r="H28" s="2">
        <v>6042</v>
      </c>
      <c r="I28">
        <v>150</v>
      </c>
      <c r="M28" s="5">
        <v>45392</v>
      </c>
      <c r="N28" s="1" t="s">
        <v>716</v>
      </c>
      <c r="P28" t="s">
        <v>810</v>
      </c>
      <c r="Q28" t="s">
        <v>810</v>
      </c>
      <c r="R28" t="s">
        <v>37</v>
      </c>
      <c r="U28" t="s">
        <v>934</v>
      </c>
    </row>
    <row r="29" spans="1:21" x14ac:dyDescent="0.25">
      <c r="A29"/>
    </row>
    <row r="36" spans="8:9" x14ac:dyDescent="0.25">
      <c r="H36" s="1" t="s">
        <v>930</v>
      </c>
      <c r="I36" s="31">
        <f>MEDIAN(I2:I28)</f>
        <v>340.5</v>
      </c>
    </row>
    <row r="37" spans="8:9" x14ac:dyDescent="0.25">
      <c r="H37" s="1" t="s">
        <v>931</v>
      </c>
      <c r="I37">
        <f>AVERAGE(I2:I28)</f>
        <v>335.43576666666667</v>
      </c>
    </row>
    <row r="38" spans="8:9" x14ac:dyDescent="0.25">
      <c r="H38" s="1" t="s">
        <v>932</v>
      </c>
      <c r="I38">
        <f>STDEVP(I2:I28)</f>
        <v>146.71368034884969</v>
      </c>
    </row>
    <row r="39" spans="8:9" x14ac:dyDescent="0.25">
      <c r="H39" s="1" t="s">
        <v>933</v>
      </c>
      <c r="I39">
        <f>I38/I37</f>
        <v>0.43738233941714333</v>
      </c>
    </row>
    <row r="69" ht="14.1" customHeight="1" x14ac:dyDescent="0.25"/>
    <row r="85" ht="13.5" customHeight="1" x14ac:dyDescent="0.25"/>
    <row r="124" ht="16.5" customHeight="1" x14ac:dyDescent="0.25"/>
    <row r="125" ht="18" customHeight="1" x14ac:dyDescent="0.25"/>
    <row r="156" ht="18" customHeigh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EB51E-1AB5-486B-A3DA-F6571AF7C02E}">
  <sheetPr codeName="Planilha7"/>
  <dimension ref="A1:U154"/>
  <sheetViews>
    <sheetView zoomScaleNormal="100" workbookViewId="0">
      <pane ySplit="1" topLeftCell="A2" activePane="bottomLeft" state="frozen"/>
      <selection activeCell="K1" sqref="K1"/>
      <selection pane="bottomLeft" activeCell="I25" sqref="I25"/>
    </sheetView>
  </sheetViews>
  <sheetFormatPr defaultColWidth="8.7109375" defaultRowHeight="15" x14ac:dyDescent="0.25"/>
  <cols>
    <col min="1" max="1" width="35" style="3" bestFit="1" customWidth="1"/>
    <col min="2" max="2" width="22.140625" customWidth="1"/>
    <col min="3" max="3" width="16.140625" customWidth="1"/>
    <col min="4" max="4" width="12.5703125" customWidth="1"/>
    <col min="5" max="5" width="18.140625" customWidth="1"/>
    <col min="6" max="6" width="48.5703125" customWidth="1"/>
    <col min="7" max="7" width="23.85546875" customWidth="1"/>
    <col min="8" max="8" width="19.85546875" customWidth="1"/>
    <col min="9" max="9" width="14.140625" customWidth="1"/>
    <col min="10" max="10" width="84.42578125" bestFit="1" customWidth="1"/>
    <col min="11" max="11" width="18.85546875" customWidth="1"/>
    <col min="12" max="12" width="22.5703125" customWidth="1"/>
    <col min="13" max="13" width="15.42578125" customWidth="1"/>
    <col min="14" max="14" width="14.42578125" customWidth="1"/>
    <col min="15" max="15" width="24" customWidth="1"/>
    <col min="16" max="16" width="26.85546875" customWidth="1"/>
    <col min="17" max="17" width="17.42578125" customWidth="1"/>
    <col min="18" max="18" width="31" customWidth="1"/>
    <col min="19" max="19" width="44.85546875" customWidth="1"/>
    <col min="20" max="20" width="46.42578125" customWidth="1"/>
  </cols>
  <sheetData>
    <row r="1" spans="1:21" ht="15.75" thickBot="1" x14ac:dyDescent="0.3">
      <c r="A1" s="19" t="s">
        <v>714</v>
      </c>
      <c r="B1" s="20" t="s">
        <v>5</v>
      </c>
      <c r="C1" s="20" t="s">
        <v>6</v>
      </c>
      <c r="D1" s="20" t="s">
        <v>7</v>
      </c>
      <c r="E1" s="20" t="s">
        <v>8</v>
      </c>
      <c r="F1" s="20" t="s">
        <v>9</v>
      </c>
      <c r="G1" s="20" t="s">
        <v>10</v>
      </c>
      <c r="H1" s="20" t="s">
        <v>11</v>
      </c>
      <c r="I1" s="20" t="s">
        <v>12</v>
      </c>
      <c r="J1" s="20" t="s">
        <v>13</v>
      </c>
      <c r="K1" s="20" t="s">
        <v>14</v>
      </c>
      <c r="L1" s="20" t="s">
        <v>15</v>
      </c>
      <c r="M1" s="20" t="s">
        <v>16</v>
      </c>
      <c r="N1" s="20" t="s">
        <v>17</v>
      </c>
      <c r="O1" s="20" t="s">
        <v>18</v>
      </c>
      <c r="P1" s="20" t="s">
        <v>19</v>
      </c>
      <c r="Q1" s="20" t="s">
        <v>20</v>
      </c>
      <c r="R1" s="20" t="s">
        <v>21</v>
      </c>
      <c r="S1" s="20" t="s">
        <v>22</v>
      </c>
      <c r="T1" s="20" t="s">
        <v>23</v>
      </c>
      <c r="U1" s="21" t="s">
        <v>971</v>
      </c>
    </row>
    <row r="2" spans="1:21" ht="15.75" thickTop="1" x14ac:dyDescent="0.25">
      <c r="A2" s="18" t="s">
        <v>719</v>
      </c>
      <c r="B2" s="13" t="s">
        <v>157</v>
      </c>
      <c r="C2" s="13" t="s">
        <v>58</v>
      </c>
      <c r="D2" s="13" t="s">
        <v>26</v>
      </c>
      <c r="E2" s="13">
        <v>15407</v>
      </c>
      <c r="F2" s="13" t="s">
        <v>27</v>
      </c>
      <c r="G2" s="13" t="s">
        <v>28</v>
      </c>
      <c r="H2" s="13" t="s">
        <v>158</v>
      </c>
      <c r="I2" s="22">
        <v>5.96</v>
      </c>
      <c r="J2" s="13" t="s">
        <v>160</v>
      </c>
      <c r="K2" s="13" t="s">
        <v>161</v>
      </c>
      <c r="L2" s="13" t="s">
        <v>162</v>
      </c>
      <c r="M2" s="13" t="s">
        <v>163</v>
      </c>
      <c r="N2" s="13" t="s">
        <v>716</v>
      </c>
      <c r="O2" s="13"/>
      <c r="P2" s="13" t="s">
        <v>164</v>
      </c>
      <c r="Q2" s="13" t="s">
        <v>83</v>
      </c>
      <c r="R2" s="13" t="s">
        <v>165</v>
      </c>
      <c r="S2" s="13"/>
      <c r="T2" s="13"/>
      <c r="U2" s="14" t="s">
        <v>939</v>
      </c>
    </row>
    <row r="3" spans="1:21" x14ac:dyDescent="0.25">
      <c r="A3" s="17" t="s">
        <v>715</v>
      </c>
      <c r="B3" s="15" t="s">
        <v>50</v>
      </c>
      <c r="C3" s="15" t="s">
        <v>79</v>
      </c>
      <c r="D3" s="15" t="s">
        <v>26</v>
      </c>
      <c r="E3" s="15">
        <v>15407</v>
      </c>
      <c r="F3" s="15" t="s">
        <v>27</v>
      </c>
      <c r="G3" s="15" t="s">
        <v>28</v>
      </c>
      <c r="H3" s="15" t="s">
        <v>80</v>
      </c>
      <c r="I3" s="23">
        <v>4</v>
      </c>
      <c r="J3" s="15" t="s">
        <v>74</v>
      </c>
      <c r="K3" s="15" t="s">
        <v>75</v>
      </c>
      <c r="L3" s="15" t="s">
        <v>76</v>
      </c>
      <c r="M3" s="15" t="s">
        <v>77</v>
      </c>
      <c r="N3" s="15" t="s">
        <v>716</v>
      </c>
      <c r="O3" s="15"/>
      <c r="P3" s="15" t="s">
        <v>82</v>
      </c>
      <c r="Q3" s="15" t="s">
        <v>83</v>
      </c>
      <c r="R3" s="15" t="s">
        <v>84</v>
      </c>
      <c r="S3" s="15"/>
      <c r="T3" s="15"/>
      <c r="U3" s="16" t="s">
        <v>939</v>
      </c>
    </row>
    <row r="4" spans="1:21" x14ac:dyDescent="0.25">
      <c r="A4" s="17" t="s">
        <v>718</v>
      </c>
      <c r="B4" s="15" t="s">
        <v>366</v>
      </c>
      <c r="C4" s="15" t="s">
        <v>90</v>
      </c>
      <c r="D4" s="15" t="s">
        <v>26</v>
      </c>
      <c r="E4" s="15">
        <v>14036</v>
      </c>
      <c r="F4" s="15" t="s">
        <v>229</v>
      </c>
      <c r="G4" s="15" t="s">
        <v>28</v>
      </c>
      <c r="H4" s="15" t="s">
        <v>257</v>
      </c>
      <c r="I4" s="23">
        <v>4</v>
      </c>
      <c r="J4" s="15" t="s">
        <v>223</v>
      </c>
      <c r="K4" s="15" t="s">
        <v>254</v>
      </c>
      <c r="L4" s="15" t="s">
        <v>255</v>
      </c>
      <c r="M4" s="15" t="s">
        <v>374</v>
      </c>
      <c r="N4" s="15" t="s">
        <v>716</v>
      </c>
      <c r="O4" s="15"/>
      <c r="P4" s="15" t="s">
        <v>382</v>
      </c>
      <c r="Q4" s="15" t="s">
        <v>326</v>
      </c>
      <c r="R4" s="24" t="s">
        <v>717</v>
      </c>
      <c r="S4" s="15"/>
      <c r="T4" s="15"/>
      <c r="U4" s="16" t="s">
        <v>939</v>
      </c>
    </row>
    <row r="5" spans="1:21" x14ac:dyDescent="0.25">
      <c r="A5" s="25" t="s">
        <v>1003</v>
      </c>
      <c r="B5" s="13" t="s">
        <v>1004</v>
      </c>
      <c r="C5" s="13" t="s">
        <v>25</v>
      </c>
      <c r="D5" s="13" t="s">
        <v>26</v>
      </c>
      <c r="E5" s="13">
        <v>14036</v>
      </c>
      <c r="F5" s="13" t="s">
        <v>229</v>
      </c>
      <c r="G5" s="13" t="s">
        <v>28</v>
      </c>
      <c r="H5" s="13" t="s">
        <v>70</v>
      </c>
      <c r="I5" s="22">
        <v>3.5</v>
      </c>
      <c r="J5" s="13" t="s">
        <v>1007</v>
      </c>
      <c r="K5" s="13" t="s">
        <v>205</v>
      </c>
      <c r="L5" s="13" t="s">
        <v>1008</v>
      </c>
      <c r="M5" s="13" t="s">
        <v>1009</v>
      </c>
      <c r="N5" s="13" t="s">
        <v>716</v>
      </c>
      <c r="O5" s="13"/>
      <c r="P5" s="13" t="s">
        <v>82</v>
      </c>
      <c r="Q5" s="13" t="s">
        <v>326</v>
      </c>
      <c r="R5" s="13" t="s">
        <v>1014</v>
      </c>
      <c r="S5" s="13"/>
      <c r="T5" s="13"/>
      <c r="U5" s="14" t="s">
        <v>939</v>
      </c>
    </row>
    <row r="6" spans="1:21" x14ac:dyDescent="0.25">
      <c r="A6" s="17" t="s">
        <v>938</v>
      </c>
      <c r="B6" s="15"/>
      <c r="C6" s="15">
        <v>5</v>
      </c>
      <c r="D6" s="15"/>
      <c r="E6" s="15">
        <v>14036</v>
      </c>
      <c r="F6" s="15" t="s">
        <v>229</v>
      </c>
      <c r="G6" s="15" t="s">
        <v>28</v>
      </c>
      <c r="H6" s="26">
        <v>10000</v>
      </c>
      <c r="I6" s="15">
        <v>4</v>
      </c>
      <c r="J6" s="15"/>
      <c r="K6" s="15"/>
      <c r="L6" s="15"/>
      <c r="M6" s="27">
        <v>45392</v>
      </c>
      <c r="N6" s="24" t="s">
        <v>716</v>
      </c>
      <c r="O6" s="15"/>
      <c r="P6" s="15" t="s">
        <v>1054</v>
      </c>
      <c r="Q6" s="24" t="s">
        <v>326</v>
      </c>
      <c r="R6" s="15" t="s">
        <v>1055</v>
      </c>
      <c r="S6" s="15"/>
      <c r="T6" s="15"/>
      <c r="U6" s="16" t="s">
        <v>934</v>
      </c>
    </row>
    <row r="7" spans="1:21" x14ac:dyDescent="0.25">
      <c r="A7" s="18" t="s">
        <v>937</v>
      </c>
      <c r="B7" s="13"/>
      <c r="C7" s="13">
        <v>5</v>
      </c>
      <c r="D7" s="13"/>
      <c r="E7" s="13">
        <v>14036</v>
      </c>
      <c r="F7" s="13" t="s">
        <v>229</v>
      </c>
      <c r="G7" s="13" t="s">
        <v>28</v>
      </c>
      <c r="H7" s="28">
        <v>10000</v>
      </c>
      <c r="I7" s="13">
        <v>4</v>
      </c>
      <c r="J7" s="13"/>
      <c r="K7" s="13"/>
      <c r="L7" s="13"/>
      <c r="M7" s="29">
        <v>45392</v>
      </c>
      <c r="N7" s="30" t="s">
        <v>716</v>
      </c>
      <c r="O7" s="13"/>
      <c r="P7" s="13" t="s">
        <v>1054</v>
      </c>
      <c r="Q7" s="30" t="s">
        <v>326</v>
      </c>
      <c r="R7" s="13" t="s">
        <v>1055</v>
      </c>
      <c r="S7" s="13"/>
      <c r="T7" s="13"/>
      <c r="U7" s="14" t="s">
        <v>934</v>
      </c>
    </row>
    <row r="8" spans="1:21" x14ac:dyDescent="0.25">
      <c r="A8" s="17" t="s">
        <v>935</v>
      </c>
      <c r="B8" s="15"/>
      <c r="C8" s="15">
        <v>5</v>
      </c>
      <c r="D8" s="15"/>
      <c r="E8" s="15">
        <v>14036</v>
      </c>
      <c r="F8" s="15" t="s">
        <v>229</v>
      </c>
      <c r="G8" s="15" t="s">
        <v>28</v>
      </c>
      <c r="H8" s="26">
        <v>10000</v>
      </c>
      <c r="I8" s="15">
        <v>5.8</v>
      </c>
      <c r="J8" s="15"/>
      <c r="K8" s="15"/>
      <c r="L8" s="15"/>
      <c r="M8" s="27">
        <v>45392</v>
      </c>
      <c r="N8" s="24" t="s">
        <v>716</v>
      </c>
      <c r="O8" s="15"/>
      <c r="P8" s="15" t="s">
        <v>1054</v>
      </c>
      <c r="Q8" s="24" t="s">
        <v>326</v>
      </c>
      <c r="R8" s="15" t="s">
        <v>1055</v>
      </c>
      <c r="S8" s="15"/>
      <c r="T8" s="15"/>
      <c r="U8" s="16" t="s">
        <v>934</v>
      </c>
    </row>
    <row r="25" spans="8:9" x14ac:dyDescent="0.25">
      <c r="H25" s="1" t="s">
        <v>930</v>
      </c>
      <c r="I25" s="31">
        <f>MEDIAN(I2:I8)</f>
        <v>4</v>
      </c>
    </row>
    <row r="26" spans="8:9" x14ac:dyDescent="0.25">
      <c r="H26" s="1" t="s">
        <v>931</v>
      </c>
      <c r="I26">
        <f>AVERAGE(I2:I8)</f>
        <v>4.4657142857142862</v>
      </c>
    </row>
    <row r="27" spans="8:9" x14ac:dyDescent="0.25">
      <c r="H27" s="1" t="s">
        <v>932</v>
      </c>
      <c r="I27">
        <f>_xlfn.STDEV.P(I2:I8)</f>
        <v>0.91130764983789225</v>
      </c>
    </row>
    <row r="28" spans="8:9" x14ac:dyDescent="0.25">
      <c r="H28" s="1" t="s">
        <v>933</v>
      </c>
      <c r="I28">
        <f>I27/I26</f>
        <v>0.20406761192787093</v>
      </c>
    </row>
    <row r="67" ht="14.1" customHeight="1" x14ac:dyDescent="0.25"/>
    <row r="83" ht="13.5" customHeight="1" x14ac:dyDescent="0.25"/>
    <row r="122" ht="16.5" customHeight="1" x14ac:dyDescent="0.25"/>
    <row r="123" ht="18" customHeight="1" x14ac:dyDescent="0.25"/>
    <row r="154" ht="18" customHeight="1" x14ac:dyDescent="0.25"/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DDBC1-1325-4345-9CF2-769255F676BD}">
  <sheetPr codeName="Planilha8"/>
  <dimension ref="A1:U156"/>
  <sheetViews>
    <sheetView zoomScaleNormal="100" workbookViewId="0">
      <pane ySplit="1" topLeftCell="A2" activePane="bottomLeft" state="frozen"/>
      <selection activeCell="K1" sqref="K1"/>
      <selection pane="bottomLeft" activeCell="I18" sqref="I18"/>
    </sheetView>
  </sheetViews>
  <sheetFormatPr defaultColWidth="8.7109375" defaultRowHeight="15" x14ac:dyDescent="0.25"/>
  <cols>
    <col min="1" max="1" width="35" style="3" bestFit="1" customWidth="1"/>
    <col min="2" max="2" width="22.140625" customWidth="1"/>
    <col min="3" max="3" width="16.140625" customWidth="1"/>
    <col min="4" max="4" width="12.5703125" customWidth="1"/>
    <col min="5" max="5" width="18.140625" customWidth="1"/>
    <col min="6" max="6" width="48.5703125" customWidth="1"/>
    <col min="7" max="7" width="23.85546875" customWidth="1"/>
    <col min="8" max="8" width="19.85546875" customWidth="1"/>
    <col min="9" max="9" width="14.140625" customWidth="1"/>
    <col min="10" max="10" width="84.42578125" bestFit="1" customWidth="1"/>
    <col min="11" max="11" width="18.85546875" customWidth="1"/>
    <col min="12" max="12" width="22.5703125" customWidth="1"/>
    <col min="13" max="13" width="15.42578125" customWidth="1"/>
    <col min="14" max="14" width="14.42578125" customWidth="1"/>
    <col min="15" max="15" width="24" customWidth="1"/>
    <col min="16" max="16" width="26.85546875" customWidth="1"/>
    <col min="17" max="17" width="17.42578125" customWidth="1"/>
    <col min="18" max="18" width="31" customWidth="1"/>
    <col min="19" max="19" width="44.85546875" customWidth="1"/>
    <col min="20" max="20" width="46.42578125" customWidth="1"/>
  </cols>
  <sheetData>
    <row r="1" spans="1:21" x14ac:dyDescent="0.25">
      <c r="A1" s="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</row>
    <row r="2" spans="1:21" x14ac:dyDescent="0.25">
      <c r="A2" s="3" t="s">
        <v>719</v>
      </c>
      <c r="B2" t="s">
        <v>157</v>
      </c>
      <c r="C2" t="s">
        <v>69</v>
      </c>
      <c r="D2" t="s">
        <v>26</v>
      </c>
      <c r="E2">
        <v>15407</v>
      </c>
      <c r="F2" t="s">
        <v>27</v>
      </c>
      <c r="G2" t="s">
        <v>28</v>
      </c>
      <c r="H2" t="s">
        <v>166</v>
      </c>
      <c r="I2">
        <v>12.4</v>
      </c>
      <c r="J2" t="s">
        <v>160</v>
      </c>
      <c r="K2" t="s">
        <v>161</v>
      </c>
      <c r="L2" t="s">
        <v>162</v>
      </c>
      <c r="M2" t="s">
        <v>163</v>
      </c>
      <c r="N2" t="s">
        <v>716</v>
      </c>
      <c r="P2" t="s">
        <v>168</v>
      </c>
      <c r="Q2" t="s">
        <v>89</v>
      </c>
      <c r="R2" t="s">
        <v>165</v>
      </c>
      <c r="U2" t="s">
        <v>939</v>
      </c>
    </row>
    <row r="3" spans="1:21" x14ac:dyDescent="0.25">
      <c r="A3" t="s">
        <v>715</v>
      </c>
      <c r="B3" t="s">
        <v>50</v>
      </c>
      <c r="C3" t="s">
        <v>85</v>
      </c>
      <c r="D3" t="s">
        <v>26</v>
      </c>
      <c r="E3">
        <v>15407</v>
      </c>
      <c r="F3" t="s">
        <v>27</v>
      </c>
      <c r="G3" t="s">
        <v>28</v>
      </c>
      <c r="H3" t="s">
        <v>86</v>
      </c>
      <c r="I3">
        <v>9</v>
      </c>
      <c r="J3" t="s">
        <v>74</v>
      </c>
      <c r="K3" t="s">
        <v>75</v>
      </c>
      <c r="L3" t="s">
        <v>76</v>
      </c>
      <c r="M3" t="s">
        <v>77</v>
      </c>
      <c r="N3" t="s">
        <v>716</v>
      </c>
      <c r="P3" t="s">
        <v>88</v>
      </c>
      <c r="Q3" t="s">
        <v>89</v>
      </c>
      <c r="R3" t="s">
        <v>84</v>
      </c>
      <c r="U3" t="s">
        <v>939</v>
      </c>
    </row>
    <row r="4" spans="1:21" x14ac:dyDescent="0.25">
      <c r="A4" t="s">
        <v>718</v>
      </c>
      <c r="B4" t="s">
        <v>366</v>
      </c>
      <c r="C4" t="s">
        <v>79</v>
      </c>
      <c r="D4" t="s">
        <v>26</v>
      </c>
      <c r="E4">
        <v>14036</v>
      </c>
      <c r="F4" t="s">
        <v>229</v>
      </c>
      <c r="G4" t="s">
        <v>28</v>
      </c>
      <c r="H4" t="s">
        <v>383</v>
      </c>
      <c r="I4">
        <v>6.5</v>
      </c>
      <c r="J4" t="s">
        <v>223</v>
      </c>
      <c r="K4" t="s">
        <v>254</v>
      </c>
      <c r="L4" t="s">
        <v>255</v>
      </c>
      <c r="M4" t="s">
        <v>374</v>
      </c>
      <c r="N4" t="s">
        <v>716</v>
      </c>
      <c r="P4" t="s">
        <v>384</v>
      </c>
      <c r="Q4" t="s">
        <v>365</v>
      </c>
      <c r="R4" t="s">
        <v>717</v>
      </c>
      <c r="U4" t="s">
        <v>939</v>
      </c>
    </row>
    <row r="5" spans="1:21" x14ac:dyDescent="0.25">
      <c r="A5" t="s">
        <v>1003</v>
      </c>
      <c r="B5" t="s">
        <v>1004</v>
      </c>
      <c r="C5" t="s">
        <v>67</v>
      </c>
      <c r="D5" t="s">
        <v>26</v>
      </c>
      <c r="E5">
        <v>14036</v>
      </c>
      <c r="F5" t="s">
        <v>229</v>
      </c>
      <c r="G5" t="s">
        <v>28</v>
      </c>
      <c r="H5" t="s">
        <v>188</v>
      </c>
      <c r="I5">
        <v>5</v>
      </c>
      <c r="J5" t="s">
        <v>1007</v>
      </c>
      <c r="K5" t="s">
        <v>205</v>
      </c>
      <c r="L5" t="s">
        <v>1008</v>
      </c>
      <c r="M5" t="s">
        <v>1009</v>
      </c>
      <c r="N5" t="s">
        <v>716</v>
      </c>
      <c r="P5" t="s">
        <v>88</v>
      </c>
      <c r="Q5" t="s">
        <v>365</v>
      </c>
      <c r="R5" s="1" t="s">
        <v>1014</v>
      </c>
      <c r="U5" t="s">
        <v>939</v>
      </c>
    </row>
    <row r="6" spans="1:21" x14ac:dyDescent="0.25">
      <c r="A6" t="s">
        <v>938</v>
      </c>
      <c r="C6">
        <v>6</v>
      </c>
      <c r="E6">
        <v>14036</v>
      </c>
      <c r="F6" t="s">
        <v>229</v>
      </c>
      <c r="G6" t="s">
        <v>28</v>
      </c>
      <c r="H6" s="2">
        <v>10000</v>
      </c>
      <c r="I6">
        <v>8.94</v>
      </c>
      <c r="M6" s="5">
        <v>45392</v>
      </c>
      <c r="N6" s="1" t="s">
        <v>716</v>
      </c>
      <c r="P6" s="1" t="s">
        <v>1056</v>
      </c>
      <c r="Q6" s="1" t="s">
        <v>365</v>
      </c>
      <c r="R6" t="s">
        <v>1055</v>
      </c>
      <c r="U6" t="s">
        <v>934</v>
      </c>
    </row>
    <row r="7" spans="1:21" x14ac:dyDescent="0.25">
      <c r="A7" t="s">
        <v>937</v>
      </c>
      <c r="C7">
        <v>6</v>
      </c>
      <c r="E7">
        <v>14036</v>
      </c>
      <c r="F7" t="s">
        <v>229</v>
      </c>
      <c r="G7" t="s">
        <v>28</v>
      </c>
      <c r="H7" s="2">
        <v>10000</v>
      </c>
      <c r="I7">
        <v>12</v>
      </c>
      <c r="M7" s="5">
        <v>45392</v>
      </c>
      <c r="N7" s="1" t="s">
        <v>716</v>
      </c>
      <c r="P7" t="s">
        <v>1056</v>
      </c>
      <c r="Q7" s="1" t="s">
        <v>365</v>
      </c>
      <c r="R7" t="s">
        <v>1055</v>
      </c>
      <c r="U7" t="s">
        <v>934</v>
      </c>
    </row>
    <row r="18" spans="8:9" x14ac:dyDescent="0.25">
      <c r="H18" s="1" t="s">
        <v>930</v>
      </c>
      <c r="I18" s="31">
        <f>MEDIAN(Tabela17[Valor Unitário])</f>
        <v>8.9699999999999989</v>
      </c>
    </row>
    <row r="19" spans="8:9" x14ac:dyDescent="0.25">
      <c r="H19" s="1" t="s">
        <v>931</v>
      </c>
      <c r="I19">
        <f>AVERAGE(Tabela17[Valor Unitário])</f>
        <v>8.9733333333333327</v>
      </c>
    </row>
    <row r="20" spans="8:9" x14ac:dyDescent="0.25">
      <c r="H20" s="1" t="s">
        <v>932</v>
      </c>
      <c r="I20">
        <f>_xlfn.STDEV.P(Tabela17[Valor Unitário])</f>
        <v>2.67112127932988</v>
      </c>
    </row>
    <row r="21" spans="8:9" x14ac:dyDescent="0.25">
      <c r="H21" s="1" t="s">
        <v>933</v>
      </c>
      <c r="I21">
        <f>I20/I19</f>
        <v>0.29767324806796586</v>
      </c>
    </row>
    <row r="69" ht="14.1" customHeight="1" x14ac:dyDescent="0.25"/>
    <row r="85" ht="13.5" customHeight="1" x14ac:dyDescent="0.25"/>
    <row r="124" ht="16.5" customHeight="1" x14ac:dyDescent="0.25"/>
    <row r="125" ht="18" customHeight="1" x14ac:dyDescent="0.25"/>
    <row r="156" ht="18" customHeight="1" x14ac:dyDescent="0.25"/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6C136-8450-49B0-866B-E9CF6BADBB9A}">
  <sheetPr codeName="Planilha11"/>
  <dimension ref="A1:U153"/>
  <sheetViews>
    <sheetView zoomScaleNormal="100" workbookViewId="0">
      <pane ySplit="1" topLeftCell="A2" activePane="bottomLeft" state="frozen"/>
      <selection activeCell="K1" sqref="K1"/>
      <selection pane="bottomLeft" activeCell="I24" sqref="I24"/>
    </sheetView>
  </sheetViews>
  <sheetFormatPr defaultColWidth="8.7109375" defaultRowHeight="15" x14ac:dyDescent="0.25"/>
  <cols>
    <col min="1" max="1" width="35" style="3" bestFit="1" customWidth="1"/>
    <col min="2" max="2" width="22.140625" customWidth="1"/>
    <col min="3" max="3" width="16.140625" customWidth="1"/>
    <col min="4" max="4" width="12.5703125" customWidth="1"/>
    <col min="5" max="5" width="18.140625" customWidth="1"/>
    <col min="6" max="6" width="48.5703125" customWidth="1"/>
    <col min="7" max="7" width="23.85546875" customWidth="1"/>
    <col min="8" max="8" width="19.85546875" customWidth="1"/>
    <col min="9" max="9" width="14.140625" customWidth="1"/>
    <col min="10" max="10" width="84.42578125" bestFit="1" customWidth="1"/>
    <col min="11" max="11" width="18.85546875" customWidth="1"/>
    <col min="12" max="12" width="22.5703125" customWidth="1"/>
    <col min="13" max="13" width="15.42578125" customWidth="1"/>
    <col min="14" max="14" width="14.42578125" customWidth="1"/>
    <col min="15" max="15" width="24" customWidth="1"/>
    <col min="16" max="16" width="25.42578125" customWidth="1"/>
    <col min="17" max="17" width="17.42578125" customWidth="1"/>
    <col min="18" max="18" width="31" customWidth="1"/>
    <col min="19" max="19" width="44.85546875" customWidth="1"/>
    <col min="20" max="20" width="46.42578125" customWidth="1"/>
    <col min="21" max="21" width="15.7109375" bestFit="1" customWidth="1"/>
  </cols>
  <sheetData>
    <row r="1" spans="1:21" x14ac:dyDescent="0.25">
      <c r="A1" s="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</row>
    <row r="2" spans="1:21" x14ac:dyDescent="0.25">
      <c r="A2" t="s">
        <v>735</v>
      </c>
      <c r="B2" t="s">
        <v>24</v>
      </c>
      <c r="C2" t="s">
        <v>58</v>
      </c>
      <c r="D2" t="s">
        <v>26</v>
      </c>
      <c r="E2">
        <v>27278</v>
      </c>
      <c r="F2" t="s">
        <v>477</v>
      </c>
      <c r="G2" t="s">
        <v>28</v>
      </c>
      <c r="H2" t="s">
        <v>493</v>
      </c>
      <c r="I2" s="11">
        <v>0.65</v>
      </c>
      <c r="J2" t="s">
        <v>490</v>
      </c>
      <c r="K2" t="s">
        <v>491</v>
      </c>
      <c r="L2" t="s">
        <v>492</v>
      </c>
      <c r="M2" t="s">
        <v>410</v>
      </c>
      <c r="N2" t="s">
        <v>716</v>
      </c>
      <c r="P2" t="s">
        <v>736</v>
      </c>
      <c r="Q2" t="s">
        <v>737</v>
      </c>
      <c r="R2" t="s">
        <v>183</v>
      </c>
      <c r="U2" t="s">
        <v>939</v>
      </c>
    </row>
    <row r="3" spans="1:21" x14ac:dyDescent="0.25">
      <c r="A3" s="4" t="s">
        <v>722</v>
      </c>
      <c r="B3" t="s">
        <v>397</v>
      </c>
      <c r="C3" t="s">
        <v>47</v>
      </c>
      <c r="D3" t="s">
        <v>26</v>
      </c>
      <c r="E3">
        <v>27278</v>
      </c>
      <c r="F3" t="s">
        <v>477</v>
      </c>
      <c r="G3" t="s">
        <v>28</v>
      </c>
      <c r="H3" t="s">
        <v>495</v>
      </c>
      <c r="I3" s="11">
        <v>0.53</v>
      </c>
      <c r="J3" t="s">
        <v>603</v>
      </c>
      <c r="K3" t="s">
        <v>441</v>
      </c>
      <c r="L3" t="s">
        <v>604</v>
      </c>
      <c r="M3" t="s">
        <v>333</v>
      </c>
      <c r="N3" s="1" t="s">
        <v>716</v>
      </c>
      <c r="P3" t="s">
        <v>740</v>
      </c>
      <c r="Q3" t="s">
        <v>737</v>
      </c>
      <c r="R3" s="1" t="s">
        <v>183</v>
      </c>
      <c r="U3" t="s">
        <v>939</v>
      </c>
    </row>
    <row r="4" spans="1:21" x14ac:dyDescent="0.25">
      <c r="A4" t="s">
        <v>726</v>
      </c>
      <c r="B4" t="s">
        <v>114</v>
      </c>
      <c r="C4" t="s">
        <v>39</v>
      </c>
      <c r="D4" t="s">
        <v>26</v>
      </c>
      <c r="E4">
        <v>27278</v>
      </c>
      <c r="F4" t="s">
        <v>477</v>
      </c>
      <c r="G4" t="s">
        <v>28</v>
      </c>
      <c r="H4" t="s">
        <v>557</v>
      </c>
      <c r="I4" s="11">
        <v>0.28999999999999998</v>
      </c>
      <c r="J4" t="s">
        <v>559</v>
      </c>
      <c r="K4" t="s">
        <v>302</v>
      </c>
      <c r="L4" t="s">
        <v>303</v>
      </c>
      <c r="M4" t="s">
        <v>560</v>
      </c>
      <c r="N4" t="s">
        <v>716</v>
      </c>
      <c r="P4" t="s">
        <v>743</v>
      </c>
      <c r="Q4" t="s">
        <v>737</v>
      </c>
      <c r="R4" t="s">
        <v>461</v>
      </c>
      <c r="U4" t="s">
        <v>939</v>
      </c>
    </row>
    <row r="5" spans="1:21" x14ac:dyDescent="0.25">
      <c r="A5" t="s">
        <v>724</v>
      </c>
      <c r="B5" t="s">
        <v>699</v>
      </c>
      <c r="C5" t="s">
        <v>67</v>
      </c>
      <c r="D5" t="s">
        <v>26</v>
      </c>
      <c r="E5">
        <v>27278</v>
      </c>
      <c r="F5" t="s">
        <v>477</v>
      </c>
      <c r="G5" t="s">
        <v>28</v>
      </c>
      <c r="H5" t="s">
        <v>705</v>
      </c>
      <c r="I5" s="11">
        <v>0.28000000000000003</v>
      </c>
      <c r="J5" t="s">
        <v>704</v>
      </c>
      <c r="K5" t="s">
        <v>224</v>
      </c>
      <c r="L5" t="s">
        <v>225</v>
      </c>
      <c r="M5" t="s">
        <v>702</v>
      </c>
      <c r="N5" t="s">
        <v>716</v>
      </c>
      <c r="P5" t="s">
        <v>742</v>
      </c>
      <c r="Q5" t="s">
        <v>737</v>
      </c>
      <c r="R5" t="s">
        <v>183</v>
      </c>
      <c r="U5" t="s">
        <v>939</v>
      </c>
    </row>
    <row r="6" spans="1:21" x14ac:dyDescent="0.25">
      <c r="A6" t="s">
        <v>738</v>
      </c>
      <c r="B6" t="s">
        <v>24</v>
      </c>
      <c r="C6" t="s">
        <v>67</v>
      </c>
      <c r="D6" t="s">
        <v>26</v>
      </c>
      <c r="E6">
        <v>27278</v>
      </c>
      <c r="F6" t="s">
        <v>477</v>
      </c>
      <c r="G6" t="s">
        <v>28</v>
      </c>
      <c r="H6" s="2" t="s">
        <v>506</v>
      </c>
      <c r="I6">
        <v>0.28000000000000003</v>
      </c>
      <c r="J6" t="s">
        <v>31</v>
      </c>
      <c r="K6" t="s">
        <v>32</v>
      </c>
      <c r="L6" t="s">
        <v>33</v>
      </c>
      <c r="M6" s="5" t="s">
        <v>34</v>
      </c>
      <c r="N6" s="1" t="s">
        <v>716</v>
      </c>
      <c r="P6" t="s">
        <v>739</v>
      </c>
      <c r="Q6" s="1" t="s">
        <v>737</v>
      </c>
      <c r="R6" s="1" t="s">
        <v>183</v>
      </c>
      <c r="U6" t="s">
        <v>939</v>
      </c>
    </row>
    <row r="7" spans="1:21" x14ac:dyDescent="0.25">
      <c r="A7" s="3" t="s">
        <v>1121</v>
      </c>
      <c r="B7" t="s">
        <v>1122</v>
      </c>
      <c r="C7" t="s">
        <v>627</v>
      </c>
      <c r="D7" t="s">
        <v>26</v>
      </c>
      <c r="E7">
        <v>27278</v>
      </c>
      <c r="F7" t="s">
        <v>477</v>
      </c>
      <c r="G7" t="s">
        <v>28</v>
      </c>
      <c r="H7" t="s">
        <v>1123</v>
      </c>
      <c r="I7">
        <v>0.73</v>
      </c>
      <c r="J7" t="s">
        <v>1125</v>
      </c>
      <c r="K7" t="s">
        <v>217</v>
      </c>
      <c r="L7" t="s">
        <v>1126</v>
      </c>
      <c r="M7" t="s">
        <v>1127</v>
      </c>
      <c r="N7" t="s">
        <v>716</v>
      </c>
      <c r="P7" t="s">
        <v>739</v>
      </c>
      <c r="Q7" t="s">
        <v>737</v>
      </c>
      <c r="R7" t="s">
        <v>183</v>
      </c>
      <c r="U7" t="s">
        <v>939</v>
      </c>
    </row>
    <row r="8" spans="1:21" x14ac:dyDescent="0.25">
      <c r="A8" s="3" t="s">
        <v>937</v>
      </c>
      <c r="E8">
        <v>27278</v>
      </c>
      <c r="F8" t="s">
        <v>477</v>
      </c>
      <c r="G8" t="s">
        <v>28</v>
      </c>
      <c r="H8">
        <v>240000</v>
      </c>
      <c r="I8">
        <v>0.68</v>
      </c>
      <c r="M8" s="5">
        <v>45392</v>
      </c>
      <c r="N8" t="s">
        <v>716</v>
      </c>
      <c r="P8" t="s">
        <v>1145</v>
      </c>
      <c r="Q8" t="s">
        <v>737</v>
      </c>
      <c r="R8" t="s">
        <v>1143</v>
      </c>
      <c r="U8" t="s">
        <v>934</v>
      </c>
    </row>
    <row r="24" spans="8:9" x14ac:dyDescent="0.25">
      <c r="H24" s="1" t="s">
        <v>930</v>
      </c>
      <c r="I24" s="31">
        <f>MEDIAN(Tabela110[Valor Unitário])</f>
        <v>0.53</v>
      </c>
    </row>
    <row r="25" spans="8:9" x14ac:dyDescent="0.25">
      <c r="H25" s="1" t="s">
        <v>931</v>
      </c>
      <c r="I25">
        <f>AVERAGE(Tabela110[Valor Unitário])</f>
        <v>0.49142857142857149</v>
      </c>
    </row>
    <row r="26" spans="8:9" x14ac:dyDescent="0.25">
      <c r="H26" s="1" t="s">
        <v>932</v>
      </c>
      <c r="I26">
        <f>_xlfn.STDEV.P(Tabela110[Valor Unitário])</f>
        <v>0.18863635245993202</v>
      </c>
    </row>
    <row r="27" spans="8:9" x14ac:dyDescent="0.25">
      <c r="H27" s="1" t="s">
        <v>933</v>
      </c>
      <c r="I27">
        <f>I26/I25</f>
        <v>0.38385304279637322</v>
      </c>
    </row>
    <row r="66" ht="14.1" customHeight="1" x14ac:dyDescent="0.25"/>
    <row r="82" ht="13.5" customHeight="1" x14ac:dyDescent="0.25"/>
    <row r="121" ht="16.5" customHeight="1" x14ac:dyDescent="0.25"/>
    <row r="122" ht="18" customHeight="1" x14ac:dyDescent="0.25"/>
    <row r="153" ht="18" customHeigh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94F4E-A9D5-478C-B5B4-86032CAF49B3}">
  <sheetPr codeName="Planilha14"/>
  <dimension ref="A1:U169"/>
  <sheetViews>
    <sheetView topLeftCell="B1" zoomScaleNormal="100" workbookViewId="0">
      <pane ySplit="1" topLeftCell="A2" activePane="bottomLeft" state="frozen"/>
      <selection activeCell="K1" sqref="K1"/>
      <selection pane="bottomLeft" activeCell="I21" sqref="I21"/>
    </sheetView>
  </sheetViews>
  <sheetFormatPr defaultColWidth="8.7109375" defaultRowHeight="15" x14ac:dyDescent="0.25"/>
  <cols>
    <col min="1" max="1" width="35" style="3" bestFit="1" customWidth="1"/>
    <col min="2" max="2" width="22.140625" customWidth="1"/>
    <col min="3" max="3" width="16.140625" customWidth="1"/>
    <col min="4" max="4" width="12.5703125" customWidth="1"/>
    <col min="5" max="5" width="18.140625" customWidth="1"/>
    <col min="6" max="6" width="48.5703125" customWidth="1"/>
    <col min="7" max="7" width="23.85546875" customWidth="1"/>
    <col min="8" max="8" width="19.85546875" customWidth="1"/>
    <col min="9" max="9" width="14.140625" customWidth="1"/>
    <col min="10" max="10" width="84.42578125" bestFit="1" customWidth="1"/>
    <col min="11" max="11" width="18.85546875" customWidth="1"/>
    <col min="12" max="12" width="22.5703125" customWidth="1"/>
    <col min="13" max="13" width="15.42578125" customWidth="1"/>
    <col min="14" max="14" width="14.42578125" customWidth="1"/>
    <col min="15" max="15" width="24" customWidth="1"/>
    <col min="16" max="16" width="26.85546875" customWidth="1"/>
    <col min="17" max="17" width="17.42578125" customWidth="1"/>
    <col min="18" max="18" width="31" customWidth="1"/>
    <col min="19" max="19" width="44.85546875" customWidth="1"/>
    <col min="20" max="20" width="46.42578125" customWidth="1"/>
  </cols>
  <sheetData>
    <row r="1" spans="1:21" x14ac:dyDescent="0.25">
      <c r="A1" s="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1153</v>
      </c>
    </row>
    <row r="2" spans="1:21" x14ac:dyDescent="0.25">
      <c r="A2" t="s">
        <v>722</v>
      </c>
      <c r="B2" t="s">
        <v>397</v>
      </c>
      <c r="C2" t="s">
        <v>25</v>
      </c>
      <c r="D2" t="s">
        <v>26</v>
      </c>
      <c r="E2">
        <v>27278</v>
      </c>
      <c r="F2" t="s">
        <v>477</v>
      </c>
      <c r="G2" t="s">
        <v>28</v>
      </c>
      <c r="H2" t="s">
        <v>29</v>
      </c>
      <c r="I2">
        <v>3.49</v>
      </c>
      <c r="J2" t="s">
        <v>603</v>
      </c>
      <c r="K2" t="s">
        <v>441</v>
      </c>
      <c r="L2" t="s">
        <v>604</v>
      </c>
      <c r="M2" t="s">
        <v>333</v>
      </c>
      <c r="N2" t="s">
        <v>716</v>
      </c>
      <c r="P2" t="s">
        <v>723</v>
      </c>
      <c r="Q2" t="s">
        <v>721</v>
      </c>
      <c r="R2" t="s">
        <v>183</v>
      </c>
      <c r="U2" t="s">
        <v>939</v>
      </c>
    </row>
    <row r="3" spans="1:21" x14ac:dyDescent="0.25">
      <c r="A3" t="s">
        <v>726</v>
      </c>
      <c r="B3" t="s">
        <v>114</v>
      </c>
      <c r="C3" t="s">
        <v>25</v>
      </c>
      <c r="D3" t="s">
        <v>26</v>
      </c>
      <c r="E3">
        <v>27278</v>
      </c>
      <c r="F3" t="s">
        <v>477</v>
      </c>
      <c r="G3" t="s">
        <v>28</v>
      </c>
      <c r="H3" t="s">
        <v>253</v>
      </c>
      <c r="I3">
        <v>30</v>
      </c>
      <c r="J3" t="s">
        <v>559</v>
      </c>
      <c r="K3" t="s">
        <v>302</v>
      </c>
      <c r="L3" t="s">
        <v>303</v>
      </c>
      <c r="M3" t="s">
        <v>560</v>
      </c>
      <c r="N3" t="s">
        <v>716</v>
      </c>
      <c r="P3" t="s">
        <v>727</v>
      </c>
      <c r="Q3" t="s">
        <v>721</v>
      </c>
      <c r="R3" t="s">
        <v>461</v>
      </c>
      <c r="U3" t="s">
        <v>939</v>
      </c>
    </row>
    <row r="4" spans="1:21" x14ac:dyDescent="0.25">
      <c r="A4" t="s">
        <v>724</v>
      </c>
      <c r="B4" t="s">
        <v>699</v>
      </c>
      <c r="C4" t="s">
        <v>39</v>
      </c>
      <c r="D4" t="s">
        <v>26</v>
      </c>
      <c r="E4">
        <v>27278</v>
      </c>
      <c r="F4" t="s">
        <v>477</v>
      </c>
      <c r="G4" t="s">
        <v>28</v>
      </c>
      <c r="H4" t="s">
        <v>707</v>
      </c>
      <c r="I4">
        <v>9.6</v>
      </c>
      <c r="J4" t="s">
        <v>704</v>
      </c>
      <c r="K4" t="s">
        <v>224</v>
      </c>
      <c r="L4" t="s">
        <v>225</v>
      </c>
      <c r="M4" t="s">
        <v>702</v>
      </c>
      <c r="N4" t="s">
        <v>716</v>
      </c>
      <c r="P4" t="s">
        <v>725</v>
      </c>
      <c r="Q4" t="s">
        <v>721</v>
      </c>
      <c r="R4" t="s">
        <v>183</v>
      </c>
      <c r="U4" t="s">
        <v>939</v>
      </c>
    </row>
    <row r="5" spans="1:21" x14ac:dyDescent="0.25">
      <c r="A5" t="s">
        <v>1121</v>
      </c>
      <c r="B5" t="s">
        <v>1122</v>
      </c>
      <c r="C5" t="s">
        <v>629</v>
      </c>
      <c r="D5" t="s">
        <v>26</v>
      </c>
      <c r="E5">
        <v>27278</v>
      </c>
      <c r="F5" t="s">
        <v>477</v>
      </c>
      <c r="G5" t="s">
        <v>28</v>
      </c>
      <c r="H5" t="s">
        <v>1123</v>
      </c>
      <c r="I5">
        <v>10.34</v>
      </c>
      <c r="J5" t="s">
        <v>1125</v>
      </c>
      <c r="K5" t="s">
        <v>217</v>
      </c>
      <c r="L5" t="s">
        <v>1126</v>
      </c>
      <c r="M5" t="s">
        <v>1127</v>
      </c>
      <c r="N5" t="s">
        <v>716</v>
      </c>
      <c r="P5" t="s">
        <v>721</v>
      </c>
      <c r="Q5" t="s">
        <v>721</v>
      </c>
      <c r="R5" t="s">
        <v>183</v>
      </c>
      <c r="U5" t="s">
        <v>939</v>
      </c>
    </row>
    <row r="6" spans="1:21" x14ac:dyDescent="0.25">
      <c r="A6" t="s">
        <v>1130</v>
      </c>
      <c r="B6" t="s">
        <v>1131</v>
      </c>
      <c r="C6" t="s">
        <v>101</v>
      </c>
      <c r="D6" t="s">
        <v>26</v>
      </c>
      <c r="E6">
        <v>27278</v>
      </c>
      <c r="F6" t="s">
        <v>477</v>
      </c>
      <c r="G6" t="s">
        <v>28</v>
      </c>
      <c r="H6" t="s">
        <v>1132</v>
      </c>
      <c r="I6">
        <v>3.5</v>
      </c>
      <c r="J6" t="s">
        <v>1133</v>
      </c>
      <c r="K6" t="s">
        <v>1134</v>
      </c>
      <c r="L6" t="s">
        <v>628</v>
      </c>
      <c r="M6" t="s">
        <v>1135</v>
      </c>
      <c r="N6" t="s">
        <v>716</v>
      </c>
      <c r="P6" t="s">
        <v>720</v>
      </c>
      <c r="Q6" t="s">
        <v>721</v>
      </c>
      <c r="R6" t="s">
        <v>183</v>
      </c>
      <c r="U6" t="s">
        <v>939</v>
      </c>
    </row>
    <row r="7" spans="1:21" x14ac:dyDescent="0.25">
      <c r="A7" t="s">
        <v>937</v>
      </c>
      <c r="E7">
        <v>27278</v>
      </c>
      <c r="F7" t="s">
        <v>477</v>
      </c>
      <c r="G7" t="s">
        <v>28</v>
      </c>
      <c r="H7">
        <v>192000</v>
      </c>
      <c r="I7">
        <v>5.44</v>
      </c>
      <c r="M7" s="5">
        <v>45392</v>
      </c>
      <c r="N7" t="s">
        <v>716</v>
      </c>
      <c r="P7" t="s">
        <v>1148</v>
      </c>
      <c r="Q7" t="s">
        <v>721</v>
      </c>
      <c r="R7" t="s">
        <v>1143</v>
      </c>
      <c r="U7" t="s">
        <v>934</v>
      </c>
    </row>
    <row r="8" spans="1:21" x14ac:dyDescent="0.25">
      <c r="A8" t="s">
        <v>935</v>
      </c>
      <c r="E8">
        <v>27278</v>
      </c>
      <c r="F8" t="s">
        <v>477</v>
      </c>
      <c r="G8" t="s">
        <v>28</v>
      </c>
      <c r="H8">
        <v>1700000</v>
      </c>
      <c r="I8">
        <v>2.5</v>
      </c>
      <c r="M8" s="5">
        <v>45392</v>
      </c>
      <c r="N8" t="s">
        <v>716</v>
      </c>
      <c r="Q8" t="s">
        <v>721</v>
      </c>
      <c r="R8" t="s">
        <v>1143</v>
      </c>
      <c r="U8" t="s">
        <v>934</v>
      </c>
    </row>
    <row r="9" spans="1:21" x14ac:dyDescent="0.25">
      <c r="A9"/>
    </row>
    <row r="10" spans="1:21" x14ac:dyDescent="0.25">
      <c r="A10"/>
    </row>
    <row r="11" spans="1:21" x14ac:dyDescent="0.25">
      <c r="A11"/>
      <c r="N11" s="1"/>
    </row>
    <row r="12" spans="1:21" x14ac:dyDescent="0.25">
      <c r="A12"/>
      <c r="N12" s="1"/>
    </row>
    <row r="13" spans="1:21" x14ac:dyDescent="0.25">
      <c r="A13"/>
      <c r="N13" s="1"/>
    </row>
    <row r="14" spans="1:21" x14ac:dyDescent="0.25">
      <c r="A14"/>
      <c r="N14" s="1"/>
    </row>
    <row r="15" spans="1:21" x14ac:dyDescent="0.25">
      <c r="A15"/>
      <c r="N15" s="1"/>
    </row>
    <row r="16" spans="1:21" x14ac:dyDescent="0.25">
      <c r="A16"/>
      <c r="N16" s="1"/>
    </row>
    <row r="17" spans="1:14" x14ac:dyDescent="0.25">
      <c r="A17"/>
      <c r="N17" s="1"/>
    </row>
    <row r="18" spans="1:14" x14ac:dyDescent="0.25">
      <c r="A18"/>
      <c r="N18" s="1"/>
    </row>
    <row r="19" spans="1:14" x14ac:dyDescent="0.25">
      <c r="A19"/>
      <c r="N19" s="1"/>
    </row>
    <row r="20" spans="1:14" ht="14.25" customHeight="1" x14ac:dyDescent="0.25"/>
    <row r="21" spans="1:14" x14ac:dyDescent="0.25">
      <c r="H21" s="1" t="s">
        <v>930</v>
      </c>
      <c r="I21" s="31">
        <f>MEDIAN(I4:I4)</f>
        <v>9.6</v>
      </c>
    </row>
    <row r="22" spans="1:14" x14ac:dyDescent="0.25">
      <c r="H22" s="1" t="s">
        <v>931</v>
      </c>
      <c r="I22">
        <f>AVERAGE(I4:I4)</f>
        <v>9.6</v>
      </c>
    </row>
    <row r="23" spans="1:14" x14ac:dyDescent="0.25">
      <c r="H23" s="1" t="s">
        <v>932</v>
      </c>
      <c r="I23">
        <f>_xlfn.STDEV.P(I4:I4)</f>
        <v>0</v>
      </c>
    </row>
    <row r="24" spans="1:14" x14ac:dyDescent="0.25">
      <c r="H24" s="1" t="s">
        <v>933</v>
      </c>
      <c r="I24">
        <f>I23/I22</f>
        <v>0</v>
      </c>
    </row>
    <row r="82" ht="14.1" customHeight="1" x14ac:dyDescent="0.25"/>
    <row r="98" ht="13.5" customHeight="1" x14ac:dyDescent="0.25"/>
    <row r="137" ht="16.5" customHeight="1" x14ac:dyDescent="0.25"/>
    <row r="138" ht="18" customHeight="1" x14ac:dyDescent="0.25"/>
    <row r="169" ht="18" customHeigh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87DA2-77C9-4B4D-84F5-77A2462F362A}">
  <sheetPr codeName="Planilha15"/>
  <dimension ref="A1:U166"/>
  <sheetViews>
    <sheetView zoomScaleNormal="100" workbookViewId="0">
      <pane ySplit="1" topLeftCell="A2" activePane="bottomLeft" state="frozen"/>
      <selection activeCell="K1" sqref="K1"/>
      <selection pane="bottomLeft" activeCell="I16" sqref="I16"/>
    </sheetView>
  </sheetViews>
  <sheetFormatPr defaultColWidth="8.7109375" defaultRowHeight="15" x14ac:dyDescent="0.25"/>
  <cols>
    <col min="1" max="1" width="35" style="3" bestFit="1" customWidth="1"/>
    <col min="2" max="2" width="22.140625" customWidth="1"/>
    <col min="3" max="3" width="16.140625" customWidth="1"/>
    <col min="4" max="4" width="12.5703125" customWidth="1"/>
    <col min="5" max="5" width="18.140625" customWidth="1"/>
    <col min="6" max="6" width="48.5703125" customWidth="1"/>
    <col min="7" max="7" width="23.85546875" customWidth="1"/>
    <col min="8" max="8" width="19.85546875" customWidth="1"/>
    <col min="9" max="9" width="14.140625" customWidth="1"/>
    <col min="10" max="10" width="84.42578125" bestFit="1" customWidth="1"/>
    <col min="11" max="11" width="18.85546875" customWidth="1"/>
    <col min="12" max="12" width="22.5703125" customWidth="1"/>
    <col min="13" max="13" width="15.42578125" customWidth="1"/>
    <col min="14" max="14" width="14.42578125" customWidth="1"/>
    <col min="15" max="15" width="24" customWidth="1"/>
    <col min="16" max="16" width="26.85546875" customWidth="1"/>
    <col min="17" max="17" width="17.42578125" customWidth="1"/>
    <col min="18" max="18" width="31" customWidth="1"/>
    <col min="19" max="19" width="44.85546875" customWidth="1"/>
    <col min="20" max="20" width="46.42578125" customWidth="1"/>
  </cols>
  <sheetData>
    <row r="1" spans="1:21" x14ac:dyDescent="0.25">
      <c r="A1" s="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1153</v>
      </c>
    </row>
    <row r="2" spans="1:21" x14ac:dyDescent="0.25">
      <c r="A2" s="3" t="s">
        <v>789</v>
      </c>
      <c r="B2" t="s">
        <v>675</v>
      </c>
      <c r="C2" s="3" t="s">
        <v>25</v>
      </c>
      <c r="D2" t="s">
        <v>26</v>
      </c>
      <c r="E2">
        <v>27278</v>
      </c>
      <c r="F2" t="s">
        <v>477</v>
      </c>
      <c r="G2" t="s">
        <v>28</v>
      </c>
      <c r="H2" t="s">
        <v>29</v>
      </c>
      <c r="I2">
        <v>7</v>
      </c>
      <c r="J2" t="s">
        <v>677</v>
      </c>
      <c r="K2" t="s">
        <v>678</v>
      </c>
      <c r="L2" t="s">
        <v>679</v>
      </c>
      <c r="M2" t="s">
        <v>680</v>
      </c>
      <c r="N2" t="s">
        <v>716</v>
      </c>
      <c r="P2" t="s">
        <v>790</v>
      </c>
      <c r="Q2" t="s">
        <v>787</v>
      </c>
      <c r="R2" s="1" t="s">
        <v>194</v>
      </c>
      <c r="U2" t="s">
        <v>939</v>
      </c>
    </row>
    <row r="3" spans="1:21" x14ac:dyDescent="0.25">
      <c r="A3" s="4" t="s">
        <v>726</v>
      </c>
      <c r="B3" t="s">
        <v>114</v>
      </c>
      <c r="C3" t="s">
        <v>67</v>
      </c>
      <c r="D3" t="s">
        <v>26</v>
      </c>
      <c r="E3">
        <v>27278</v>
      </c>
      <c r="F3" t="s">
        <v>477</v>
      </c>
      <c r="G3" t="s">
        <v>28</v>
      </c>
      <c r="H3" t="s">
        <v>504</v>
      </c>
      <c r="I3">
        <v>44</v>
      </c>
      <c r="J3" t="s">
        <v>559</v>
      </c>
      <c r="K3" t="s">
        <v>302</v>
      </c>
      <c r="L3" t="s">
        <v>303</v>
      </c>
      <c r="M3" t="s">
        <v>560</v>
      </c>
      <c r="N3" s="1" t="s">
        <v>716</v>
      </c>
      <c r="P3" t="s">
        <v>788</v>
      </c>
      <c r="Q3" s="1" t="s">
        <v>787</v>
      </c>
      <c r="R3" s="1" t="s">
        <v>461</v>
      </c>
      <c r="U3" t="s">
        <v>939</v>
      </c>
    </row>
    <row r="4" spans="1:21" x14ac:dyDescent="0.25">
      <c r="A4" s="4" t="s">
        <v>938</v>
      </c>
      <c r="C4" s="4"/>
      <c r="E4">
        <v>27278</v>
      </c>
      <c r="F4" t="s">
        <v>477</v>
      </c>
      <c r="G4" t="s">
        <v>28</v>
      </c>
      <c r="H4">
        <v>240000</v>
      </c>
      <c r="I4">
        <v>9.93</v>
      </c>
      <c r="M4">
        <v>45392</v>
      </c>
      <c r="N4" s="1" t="s">
        <v>716</v>
      </c>
      <c r="P4" s="1" t="s">
        <v>787</v>
      </c>
      <c r="Q4" s="1" t="s">
        <v>787</v>
      </c>
      <c r="R4" s="1" t="s">
        <v>1143</v>
      </c>
      <c r="U4" t="s">
        <v>934</v>
      </c>
    </row>
    <row r="5" spans="1:21" x14ac:dyDescent="0.25">
      <c r="A5" s="4" t="s">
        <v>937</v>
      </c>
      <c r="C5" s="4"/>
      <c r="E5">
        <v>27278</v>
      </c>
      <c r="F5" t="s">
        <v>477</v>
      </c>
      <c r="G5" t="s">
        <v>28</v>
      </c>
      <c r="H5">
        <v>216000</v>
      </c>
      <c r="I5">
        <v>6.12</v>
      </c>
      <c r="M5">
        <v>45392</v>
      </c>
      <c r="N5" s="1" t="s">
        <v>716</v>
      </c>
      <c r="P5" s="1" t="s">
        <v>1149</v>
      </c>
      <c r="Q5" s="1" t="s">
        <v>787</v>
      </c>
      <c r="R5" s="1" t="s">
        <v>1143</v>
      </c>
      <c r="U5" t="s">
        <v>934</v>
      </c>
    </row>
    <row r="6" spans="1:21" x14ac:dyDescent="0.25">
      <c r="A6" s="4" t="s">
        <v>935</v>
      </c>
      <c r="C6" s="4"/>
      <c r="E6">
        <v>27278</v>
      </c>
      <c r="F6" t="s">
        <v>477</v>
      </c>
      <c r="G6" t="s">
        <v>28</v>
      </c>
      <c r="H6">
        <v>216000</v>
      </c>
      <c r="I6">
        <v>12</v>
      </c>
      <c r="M6">
        <v>45392</v>
      </c>
      <c r="N6" s="1" t="s">
        <v>716</v>
      </c>
      <c r="P6" s="1"/>
      <c r="Q6" s="1" t="s">
        <v>787</v>
      </c>
      <c r="R6" s="1" t="s">
        <v>1143</v>
      </c>
      <c r="U6" t="s">
        <v>934</v>
      </c>
    </row>
    <row r="7" spans="1:21" x14ac:dyDescent="0.25">
      <c r="A7" s="4"/>
      <c r="C7" s="4"/>
      <c r="N7" s="1"/>
      <c r="P7" s="1"/>
      <c r="Q7" s="1"/>
      <c r="R7" s="1"/>
    </row>
    <row r="8" spans="1:21" x14ac:dyDescent="0.25">
      <c r="A8" s="4"/>
      <c r="C8" s="4"/>
      <c r="N8" s="1"/>
      <c r="P8" s="1"/>
      <c r="Q8" s="1"/>
      <c r="R8" s="1"/>
    </row>
    <row r="9" spans="1:21" x14ac:dyDescent="0.25">
      <c r="A9" s="4"/>
      <c r="C9" s="4"/>
      <c r="N9" s="1"/>
      <c r="P9" s="1"/>
      <c r="Q9" s="1"/>
      <c r="R9" s="1"/>
    </row>
    <row r="10" spans="1:21" x14ac:dyDescent="0.25">
      <c r="A10" s="4"/>
      <c r="C10" s="4"/>
      <c r="N10" s="1"/>
      <c r="P10" s="1"/>
      <c r="Q10" s="1"/>
      <c r="R10" s="1"/>
    </row>
    <row r="11" spans="1:21" x14ac:dyDescent="0.25">
      <c r="A11" s="4"/>
      <c r="C11" s="4"/>
      <c r="N11" s="1"/>
      <c r="P11" s="1"/>
      <c r="Q11" s="1"/>
      <c r="R11" s="1"/>
    </row>
    <row r="12" spans="1:21" x14ac:dyDescent="0.25">
      <c r="A12" s="4"/>
      <c r="C12" s="4"/>
      <c r="N12" s="1"/>
      <c r="P12" s="1"/>
      <c r="Q12" s="1"/>
      <c r="R12" s="1"/>
    </row>
    <row r="13" spans="1:21" x14ac:dyDescent="0.25">
      <c r="A13" s="4"/>
      <c r="C13" s="4"/>
      <c r="N13" s="1"/>
      <c r="P13" s="1"/>
      <c r="Q13" s="1"/>
      <c r="R13" s="1"/>
    </row>
    <row r="14" spans="1:21" x14ac:dyDescent="0.25">
      <c r="A14" s="4"/>
      <c r="C14" s="4"/>
      <c r="N14" s="1"/>
      <c r="P14" s="1"/>
      <c r="Q14" s="1"/>
      <c r="R14" s="1"/>
    </row>
    <row r="16" spans="1:21" x14ac:dyDescent="0.25">
      <c r="H16" s="1" t="s">
        <v>930</v>
      </c>
      <c r="I16" s="31">
        <f>MEDIAN(Tabela11011121314[Valor Unitário])</f>
        <v>9.93</v>
      </c>
    </row>
    <row r="17" spans="8:9" x14ac:dyDescent="0.25">
      <c r="H17" s="1" t="s">
        <v>931</v>
      </c>
      <c r="I17">
        <f>AVERAGE(Tabela11011121314[Valor Unitário])</f>
        <v>15.809999999999999</v>
      </c>
    </row>
    <row r="18" spans="8:9" x14ac:dyDescent="0.25">
      <c r="H18" s="1" t="s">
        <v>932</v>
      </c>
      <c r="I18">
        <f>_xlfn.STDEV.P(Tabela11011121314[Valor Unitário])</f>
        <v>14.24976350680951</v>
      </c>
    </row>
    <row r="19" spans="8:9" x14ac:dyDescent="0.25">
      <c r="H19" s="1" t="s">
        <v>933</v>
      </c>
      <c r="I19">
        <f>I18/I17</f>
        <v>0.90131331478871035</v>
      </c>
    </row>
    <row r="79" ht="14.1" customHeight="1" x14ac:dyDescent="0.25"/>
    <row r="95" ht="13.5" customHeight="1" x14ac:dyDescent="0.25"/>
    <row r="134" ht="16.5" customHeight="1" x14ac:dyDescent="0.25"/>
    <row r="135" ht="18" customHeight="1" x14ac:dyDescent="0.25"/>
    <row r="166" ht="18" customHeigh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76812-BC7D-451F-8959-2691718AE157}">
  <dimension ref="A1:U123"/>
  <sheetViews>
    <sheetView topLeftCell="C92" workbookViewId="0">
      <selection activeCell="P92" sqref="P1:P1048576"/>
    </sheetView>
  </sheetViews>
  <sheetFormatPr defaultRowHeight="15" x14ac:dyDescent="0.25"/>
  <cols>
    <col min="1" max="1" width="23.42578125" customWidth="1"/>
    <col min="2" max="2" width="25.140625" customWidth="1"/>
    <col min="8" max="8" width="13.7109375" customWidth="1"/>
    <col min="10" max="10" width="28.7109375" customWidth="1"/>
    <col min="11" max="11" width="26.7109375" customWidth="1"/>
    <col min="13" max="13" width="29.140625" customWidth="1"/>
    <col min="16" max="16" width="27.7109375" customWidth="1"/>
    <col min="17" max="17" width="17.140625" customWidth="1"/>
  </cols>
  <sheetData>
    <row r="1" spans="1:21" x14ac:dyDescent="0.25">
      <c r="A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</row>
    <row r="2" spans="1:21" x14ac:dyDescent="0.25">
      <c r="A2" t="s">
        <v>750</v>
      </c>
      <c r="B2" t="s">
        <v>228</v>
      </c>
      <c r="C2" t="s">
        <v>47</v>
      </c>
      <c r="D2" t="s">
        <v>26</v>
      </c>
      <c r="E2">
        <v>27278</v>
      </c>
      <c r="F2" t="s">
        <v>477</v>
      </c>
      <c r="G2" t="s">
        <v>28</v>
      </c>
      <c r="H2" t="s">
        <v>487</v>
      </c>
      <c r="I2" t="s">
        <v>488</v>
      </c>
      <c r="J2" t="s">
        <v>232</v>
      </c>
      <c r="K2" t="s">
        <v>233</v>
      </c>
      <c r="L2" t="s">
        <v>234</v>
      </c>
      <c r="M2" t="s">
        <v>235</v>
      </c>
      <c r="N2" t="s">
        <v>716</v>
      </c>
      <c r="P2" t="s">
        <v>751</v>
      </c>
      <c r="Q2" t="s">
        <v>746</v>
      </c>
      <c r="R2" t="s">
        <v>512</v>
      </c>
      <c r="U2" t="s">
        <v>939</v>
      </c>
    </row>
    <row r="3" spans="1:21" x14ac:dyDescent="0.25">
      <c r="A3" t="s">
        <v>843</v>
      </c>
      <c r="B3" t="s">
        <v>228</v>
      </c>
      <c r="C3" t="s">
        <v>79</v>
      </c>
      <c r="D3" t="s">
        <v>26</v>
      </c>
      <c r="E3">
        <v>27278</v>
      </c>
      <c r="F3" t="s">
        <v>477</v>
      </c>
      <c r="G3" t="s">
        <v>28</v>
      </c>
      <c r="H3" t="s">
        <v>484</v>
      </c>
      <c r="I3" t="s">
        <v>485</v>
      </c>
      <c r="J3" t="s">
        <v>480</v>
      </c>
      <c r="K3" t="s">
        <v>481</v>
      </c>
      <c r="L3" t="s">
        <v>482</v>
      </c>
      <c r="M3" t="s">
        <v>483</v>
      </c>
      <c r="N3" t="s">
        <v>64</v>
      </c>
      <c r="O3" t="s">
        <v>826</v>
      </c>
      <c r="P3" t="s">
        <v>844</v>
      </c>
      <c r="U3" t="s">
        <v>939</v>
      </c>
    </row>
    <row r="4" spans="1:21" x14ac:dyDescent="0.25">
      <c r="A4" t="s">
        <v>843</v>
      </c>
      <c r="B4" t="s">
        <v>228</v>
      </c>
      <c r="C4" t="s">
        <v>85</v>
      </c>
      <c r="D4" t="s">
        <v>26</v>
      </c>
      <c r="E4">
        <v>27278</v>
      </c>
      <c r="F4" t="s">
        <v>477</v>
      </c>
      <c r="G4" t="s">
        <v>28</v>
      </c>
      <c r="H4" t="s">
        <v>478</v>
      </c>
      <c r="I4" t="s">
        <v>479</v>
      </c>
      <c r="J4" t="s">
        <v>480</v>
      </c>
      <c r="K4" t="s">
        <v>481</v>
      </c>
      <c r="L4" t="s">
        <v>482</v>
      </c>
      <c r="M4" t="s">
        <v>483</v>
      </c>
      <c r="N4" t="s">
        <v>64</v>
      </c>
      <c r="O4" t="s">
        <v>826</v>
      </c>
      <c r="P4" t="s">
        <v>844</v>
      </c>
      <c r="U4" t="s">
        <v>939</v>
      </c>
    </row>
    <row r="5" spans="1:21" x14ac:dyDescent="0.25">
      <c r="A5" t="s">
        <v>735</v>
      </c>
      <c r="B5" t="s">
        <v>24</v>
      </c>
      <c r="C5" t="s">
        <v>39</v>
      </c>
      <c r="D5" t="s">
        <v>26</v>
      </c>
      <c r="E5">
        <v>27278</v>
      </c>
      <c r="F5" t="s">
        <v>477</v>
      </c>
      <c r="G5" t="s">
        <v>28</v>
      </c>
      <c r="H5" t="s">
        <v>500</v>
      </c>
      <c r="I5" t="s">
        <v>501</v>
      </c>
      <c r="J5" t="s">
        <v>490</v>
      </c>
      <c r="K5" t="s">
        <v>491</v>
      </c>
      <c r="L5" t="s">
        <v>492</v>
      </c>
      <c r="M5" t="s">
        <v>410</v>
      </c>
      <c r="N5" t="s">
        <v>64</v>
      </c>
      <c r="O5" t="s">
        <v>826</v>
      </c>
      <c r="P5" t="s">
        <v>847</v>
      </c>
      <c r="U5" t="s">
        <v>939</v>
      </c>
    </row>
    <row r="6" spans="1:21" x14ac:dyDescent="0.25">
      <c r="A6" t="s">
        <v>735</v>
      </c>
      <c r="B6" t="s">
        <v>24</v>
      </c>
      <c r="C6" t="s">
        <v>47</v>
      </c>
      <c r="D6" t="s">
        <v>26</v>
      </c>
      <c r="E6">
        <v>27278</v>
      </c>
      <c r="F6" t="s">
        <v>477</v>
      </c>
      <c r="G6" t="s">
        <v>28</v>
      </c>
      <c r="H6" t="s">
        <v>500</v>
      </c>
      <c r="I6" t="s">
        <v>501</v>
      </c>
      <c r="J6" t="s">
        <v>490</v>
      </c>
      <c r="K6" t="s">
        <v>491</v>
      </c>
      <c r="L6" t="s">
        <v>492</v>
      </c>
      <c r="M6" t="s">
        <v>410</v>
      </c>
      <c r="N6" t="s">
        <v>64</v>
      </c>
      <c r="O6" t="s">
        <v>826</v>
      </c>
      <c r="P6" t="s">
        <v>848</v>
      </c>
      <c r="U6" t="s">
        <v>939</v>
      </c>
    </row>
    <row r="7" spans="1:21" x14ac:dyDescent="0.25">
      <c r="A7" t="s">
        <v>735</v>
      </c>
      <c r="B7" t="s">
        <v>24</v>
      </c>
      <c r="C7" t="s">
        <v>25</v>
      </c>
      <c r="D7" t="s">
        <v>26</v>
      </c>
      <c r="E7">
        <v>27278</v>
      </c>
      <c r="F7" t="s">
        <v>477</v>
      </c>
      <c r="G7" t="s">
        <v>28</v>
      </c>
      <c r="H7" t="s">
        <v>443</v>
      </c>
      <c r="I7" t="s">
        <v>503</v>
      </c>
      <c r="J7" t="s">
        <v>490</v>
      </c>
      <c r="K7" t="s">
        <v>491</v>
      </c>
      <c r="L7" t="s">
        <v>492</v>
      </c>
      <c r="M7" t="s">
        <v>410</v>
      </c>
      <c r="N7" t="s">
        <v>716</v>
      </c>
      <c r="P7" t="s">
        <v>804</v>
      </c>
      <c r="Q7" t="s">
        <v>65</v>
      </c>
      <c r="R7" t="s">
        <v>37</v>
      </c>
      <c r="U7" t="s">
        <v>939</v>
      </c>
    </row>
    <row r="8" spans="1:21" x14ac:dyDescent="0.25">
      <c r="A8" t="s">
        <v>735</v>
      </c>
      <c r="B8" t="s">
        <v>24</v>
      </c>
      <c r="C8" t="s">
        <v>67</v>
      </c>
      <c r="D8" t="s">
        <v>26</v>
      </c>
      <c r="E8">
        <v>27278</v>
      </c>
      <c r="F8" t="s">
        <v>477</v>
      </c>
      <c r="G8" t="s">
        <v>28</v>
      </c>
      <c r="H8" t="s">
        <v>489</v>
      </c>
      <c r="I8" t="s">
        <v>449</v>
      </c>
      <c r="J8" t="s">
        <v>490</v>
      </c>
      <c r="K8" t="s">
        <v>491</v>
      </c>
      <c r="L8" t="s">
        <v>492</v>
      </c>
      <c r="M8" t="s">
        <v>410</v>
      </c>
      <c r="N8" t="s">
        <v>716</v>
      </c>
      <c r="P8" t="s">
        <v>756</v>
      </c>
      <c r="Q8" t="s">
        <v>746</v>
      </c>
      <c r="R8" t="s">
        <v>183</v>
      </c>
      <c r="U8" t="s">
        <v>939</v>
      </c>
    </row>
    <row r="9" spans="1:21" x14ac:dyDescent="0.25">
      <c r="A9" t="s">
        <v>735</v>
      </c>
      <c r="B9" t="s">
        <v>24</v>
      </c>
      <c r="C9" t="s">
        <v>58</v>
      </c>
      <c r="D9" t="s">
        <v>26</v>
      </c>
      <c r="E9">
        <v>27278</v>
      </c>
      <c r="F9" t="s">
        <v>477</v>
      </c>
      <c r="G9" t="s">
        <v>28</v>
      </c>
      <c r="H9" t="s">
        <v>493</v>
      </c>
      <c r="I9" t="s">
        <v>494</v>
      </c>
      <c r="J9" t="s">
        <v>490</v>
      </c>
      <c r="K9" t="s">
        <v>491</v>
      </c>
      <c r="L9" t="s">
        <v>492</v>
      </c>
      <c r="M9" t="s">
        <v>410</v>
      </c>
      <c r="N9" t="s">
        <v>716</v>
      </c>
      <c r="P9" t="s">
        <v>736</v>
      </c>
      <c r="Q9" t="s">
        <v>737</v>
      </c>
      <c r="R9" t="s">
        <v>183</v>
      </c>
      <c r="U9" t="s">
        <v>939</v>
      </c>
    </row>
    <row r="10" spans="1:21" x14ac:dyDescent="0.25">
      <c r="A10" t="s">
        <v>735</v>
      </c>
      <c r="B10" t="s">
        <v>24</v>
      </c>
      <c r="C10" t="s">
        <v>69</v>
      </c>
      <c r="D10" t="s">
        <v>26</v>
      </c>
      <c r="E10">
        <v>27278</v>
      </c>
      <c r="F10" t="s">
        <v>477</v>
      </c>
      <c r="G10" t="s">
        <v>28</v>
      </c>
      <c r="H10" t="s">
        <v>495</v>
      </c>
      <c r="I10" t="s">
        <v>81</v>
      </c>
      <c r="J10" t="s">
        <v>490</v>
      </c>
      <c r="K10" t="s">
        <v>491</v>
      </c>
      <c r="L10" t="s">
        <v>492</v>
      </c>
      <c r="M10" t="s">
        <v>410</v>
      </c>
      <c r="N10" t="s">
        <v>64</v>
      </c>
      <c r="O10" t="s">
        <v>792</v>
      </c>
      <c r="P10" t="s">
        <v>812</v>
      </c>
      <c r="Q10" t="s">
        <v>36</v>
      </c>
      <c r="R10" t="s">
        <v>306</v>
      </c>
      <c r="U10" t="s">
        <v>939</v>
      </c>
    </row>
    <row r="11" spans="1:21" x14ac:dyDescent="0.25">
      <c r="A11" t="s">
        <v>735</v>
      </c>
      <c r="B11" t="s">
        <v>24</v>
      </c>
      <c r="C11" t="s">
        <v>101</v>
      </c>
      <c r="D11" t="s">
        <v>26</v>
      </c>
      <c r="E11">
        <v>27278</v>
      </c>
      <c r="F11" t="s">
        <v>477</v>
      </c>
      <c r="G11" t="s">
        <v>28</v>
      </c>
      <c r="H11" t="s">
        <v>467</v>
      </c>
      <c r="I11" t="s">
        <v>496</v>
      </c>
      <c r="J11" t="s">
        <v>490</v>
      </c>
      <c r="K11" t="s">
        <v>491</v>
      </c>
      <c r="L11" t="s">
        <v>492</v>
      </c>
      <c r="M11" t="s">
        <v>410</v>
      </c>
      <c r="N11" t="s">
        <v>716</v>
      </c>
      <c r="P11" t="s">
        <v>797</v>
      </c>
      <c r="Q11" t="s">
        <v>46</v>
      </c>
      <c r="R11" t="s">
        <v>362</v>
      </c>
      <c r="U11" t="s">
        <v>939</v>
      </c>
    </row>
    <row r="12" spans="1:21" x14ac:dyDescent="0.25">
      <c r="A12" t="s">
        <v>735</v>
      </c>
      <c r="B12" t="s">
        <v>24</v>
      </c>
      <c r="C12" t="s">
        <v>90</v>
      </c>
      <c r="D12" t="s">
        <v>26</v>
      </c>
      <c r="E12">
        <v>27278</v>
      </c>
      <c r="F12" t="s">
        <v>477</v>
      </c>
      <c r="G12" t="s">
        <v>28</v>
      </c>
      <c r="H12" t="s">
        <v>451</v>
      </c>
      <c r="I12" t="s">
        <v>445</v>
      </c>
      <c r="J12" t="s">
        <v>490</v>
      </c>
      <c r="K12" t="s">
        <v>491</v>
      </c>
      <c r="L12" t="s">
        <v>492</v>
      </c>
      <c r="M12" t="s">
        <v>410</v>
      </c>
      <c r="N12" t="s">
        <v>64</v>
      </c>
      <c r="O12" t="s">
        <v>792</v>
      </c>
      <c r="P12" t="s">
        <v>820</v>
      </c>
      <c r="Q12" t="s">
        <v>83</v>
      </c>
      <c r="R12" t="s">
        <v>66</v>
      </c>
      <c r="U12" t="s">
        <v>939</v>
      </c>
    </row>
    <row r="13" spans="1:21" x14ac:dyDescent="0.25">
      <c r="A13" t="s">
        <v>735</v>
      </c>
      <c r="B13" t="s">
        <v>24</v>
      </c>
      <c r="C13" t="s">
        <v>79</v>
      </c>
      <c r="D13" t="s">
        <v>26</v>
      </c>
      <c r="E13">
        <v>27278</v>
      </c>
      <c r="F13" t="s">
        <v>477</v>
      </c>
      <c r="G13" t="s">
        <v>28</v>
      </c>
      <c r="H13" t="s">
        <v>451</v>
      </c>
      <c r="I13" t="s">
        <v>497</v>
      </c>
      <c r="J13" t="s">
        <v>490</v>
      </c>
      <c r="K13" t="s">
        <v>491</v>
      </c>
      <c r="L13" t="s">
        <v>492</v>
      </c>
      <c r="M13" t="s">
        <v>410</v>
      </c>
      <c r="N13" t="s">
        <v>64</v>
      </c>
      <c r="O13" t="s">
        <v>826</v>
      </c>
      <c r="P13" t="s">
        <v>849</v>
      </c>
      <c r="U13" t="s">
        <v>939</v>
      </c>
    </row>
    <row r="14" spans="1:21" x14ac:dyDescent="0.25">
      <c r="A14" t="s">
        <v>735</v>
      </c>
      <c r="B14" t="s">
        <v>24</v>
      </c>
      <c r="C14" t="s">
        <v>85</v>
      </c>
      <c r="D14" t="s">
        <v>26</v>
      </c>
      <c r="E14">
        <v>27278</v>
      </c>
      <c r="F14" t="s">
        <v>477</v>
      </c>
      <c r="G14" t="s">
        <v>28</v>
      </c>
      <c r="H14" t="s">
        <v>459</v>
      </c>
      <c r="I14" t="s">
        <v>502</v>
      </c>
      <c r="J14" t="s">
        <v>490</v>
      </c>
      <c r="K14" t="s">
        <v>491</v>
      </c>
      <c r="L14" t="s">
        <v>492</v>
      </c>
      <c r="M14" t="s">
        <v>410</v>
      </c>
      <c r="N14" t="s">
        <v>64</v>
      </c>
      <c r="O14" t="s">
        <v>826</v>
      </c>
      <c r="P14" t="s">
        <v>850</v>
      </c>
      <c r="U14" t="s">
        <v>939</v>
      </c>
    </row>
    <row r="15" spans="1:21" x14ac:dyDescent="0.25">
      <c r="A15" t="s">
        <v>735</v>
      </c>
      <c r="B15" t="s">
        <v>24</v>
      </c>
      <c r="C15" t="s">
        <v>71</v>
      </c>
      <c r="D15" t="s">
        <v>26</v>
      </c>
      <c r="E15">
        <v>27278</v>
      </c>
      <c r="F15" t="s">
        <v>477</v>
      </c>
      <c r="G15" t="s">
        <v>28</v>
      </c>
      <c r="H15" t="s">
        <v>124</v>
      </c>
      <c r="I15" t="s">
        <v>499</v>
      </c>
      <c r="J15" t="s">
        <v>490</v>
      </c>
      <c r="K15" t="s">
        <v>491</v>
      </c>
      <c r="L15" t="s">
        <v>492</v>
      </c>
      <c r="M15" t="s">
        <v>410</v>
      </c>
      <c r="N15" t="s">
        <v>64</v>
      </c>
      <c r="O15" t="s">
        <v>826</v>
      </c>
      <c r="P15" t="s">
        <v>851</v>
      </c>
      <c r="U15" t="s">
        <v>939</v>
      </c>
    </row>
    <row r="16" spans="1:21" x14ac:dyDescent="0.25">
      <c r="A16" t="s">
        <v>735</v>
      </c>
      <c r="B16" t="s">
        <v>24</v>
      </c>
      <c r="C16" t="s">
        <v>464</v>
      </c>
      <c r="D16" t="s">
        <v>26</v>
      </c>
      <c r="E16">
        <v>27278</v>
      </c>
      <c r="F16" t="s">
        <v>477</v>
      </c>
      <c r="G16" t="s">
        <v>28</v>
      </c>
      <c r="H16" t="s">
        <v>504</v>
      </c>
      <c r="I16" t="s">
        <v>505</v>
      </c>
      <c r="J16" t="s">
        <v>490</v>
      </c>
      <c r="K16" t="s">
        <v>491</v>
      </c>
      <c r="L16" t="s">
        <v>492</v>
      </c>
      <c r="M16" t="s">
        <v>410</v>
      </c>
      <c r="N16" t="s">
        <v>64</v>
      </c>
      <c r="O16" t="s">
        <v>826</v>
      </c>
      <c r="P16" t="s">
        <v>852</v>
      </c>
      <c r="U16" t="s">
        <v>939</v>
      </c>
    </row>
    <row r="17" spans="1:21" x14ac:dyDescent="0.25">
      <c r="A17" t="s">
        <v>773</v>
      </c>
      <c r="B17" t="s">
        <v>578</v>
      </c>
      <c r="C17" t="s">
        <v>39</v>
      </c>
      <c r="D17" t="s">
        <v>26</v>
      </c>
      <c r="E17">
        <v>27278</v>
      </c>
      <c r="F17" t="s">
        <v>477</v>
      </c>
      <c r="G17" t="s">
        <v>28</v>
      </c>
      <c r="H17" t="s">
        <v>579</v>
      </c>
      <c r="I17" t="s">
        <v>463</v>
      </c>
      <c r="J17" t="s">
        <v>580</v>
      </c>
      <c r="K17" t="s">
        <v>32</v>
      </c>
      <c r="L17" t="s">
        <v>581</v>
      </c>
      <c r="M17" t="s">
        <v>582</v>
      </c>
      <c r="N17" t="s">
        <v>716</v>
      </c>
      <c r="P17" t="s">
        <v>746</v>
      </c>
      <c r="Q17" t="s">
        <v>746</v>
      </c>
      <c r="R17" t="s">
        <v>461</v>
      </c>
      <c r="U17" t="s">
        <v>939</v>
      </c>
    </row>
    <row r="18" spans="1:21" x14ac:dyDescent="0.25">
      <c r="A18" t="s">
        <v>773</v>
      </c>
      <c r="B18" t="s">
        <v>578</v>
      </c>
      <c r="C18" t="s">
        <v>47</v>
      </c>
      <c r="D18" t="s">
        <v>26</v>
      </c>
      <c r="E18">
        <v>27278</v>
      </c>
      <c r="F18" t="s">
        <v>477</v>
      </c>
      <c r="G18" t="s">
        <v>28</v>
      </c>
      <c r="H18" t="s">
        <v>583</v>
      </c>
      <c r="I18" t="s">
        <v>449</v>
      </c>
      <c r="J18" t="s">
        <v>580</v>
      </c>
      <c r="K18" t="s">
        <v>32</v>
      </c>
      <c r="L18" t="s">
        <v>581</v>
      </c>
      <c r="M18" t="s">
        <v>582</v>
      </c>
      <c r="N18" t="s">
        <v>716</v>
      </c>
      <c r="P18" t="s">
        <v>746</v>
      </c>
      <c r="Q18" t="s">
        <v>746</v>
      </c>
      <c r="R18" t="s">
        <v>461</v>
      </c>
      <c r="U18" t="s">
        <v>939</v>
      </c>
    </row>
    <row r="19" spans="1:21" x14ac:dyDescent="0.25">
      <c r="A19" t="s">
        <v>773</v>
      </c>
      <c r="B19" t="s">
        <v>578</v>
      </c>
      <c r="C19" t="s">
        <v>25</v>
      </c>
      <c r="D19" t="s">
        <v>26</v>
      </c>
      <c r="E19">
        <v>27278</v>
      </c>
      <c r="F19" t="s">
        <v>477</v>
      </c>
      <c r="G19" t="s">
        <v>28</v>
      </c>
      <c r="H19" t="s">
        <v>583</v>
      </c>
      <c r="I19" t="s">
        <v>449</v>
      </c>
      <c r="J19" t="s">
        <v>580</v>
      </c>
      <c r="K19" t="s">
        <v>32</v>
      </c>
      <c r="L19" t="s">
        <v>581</v>
      </c>
      <c r="M19" t="s">
        <v>582</v>
      </c>
      <c r="N19" t="s">
        <v>716</v>
      </c>
      <c r="P19" t="s">
        <v>746</v>
      </c>
      <c r="Q19" t="s">
        <v>746</v>
      </c>
      <c r="R19" t="s">
        <v>461</v>
      </c>
      <c r="U19" t="s">
        <v>939</v>
      </c>
    </row>
    <row r="20" spans="1:21" x14ac:dyDescent="0.25">
      <c r="A20" t="s">
        <v>773</v>
      </c>
      <c r="B20" t="s">
        <v>578</v>
      </c>
      <c r="C20" t="s">
        <v>67</v>
      </c>
      <c r="D20" t="s">
        <v>26</v>
      </c>
      <c r="E20">
        <v>27278</v>
      </c>
      <c r="F20" t="s">
        <v>477</v>
      </c>
      <c r="G20" t="s">
        <v>28</v>
      </c>
      <c r="H20" t="s">
        <v>448</v>
      </c>
      <c r="I20" t="s">
        <v>449</v>
      </c>
      <c r="J20" t="s">
        <v>580</v>
      </c>
      <c r="K20" t="s">
        <v>32</v>
      </c>
      <c r="L20" t="s">
        <v>581</v>
      </c>
      <c r="M20" t="s">
        <v>582</v>
      </c>
      <c r="N20" t="s">
        <v>716</v>
      </c>
      <c r="P20" t="s">
        <v>746</v>
      </c>
      <c r="Q20" t="s">
        <v>746</v>
      </c>
      <c r="R20" t="s">
        <v>461</v>
      </c>
      <c r="U20" t="s">
        <v>939</v>
      </c>
    </row>
    <row r="21" spans="1:21" x14ac:dyDescent="0.25">
      <c r="A21" t="s">
        <v>840</v>
      </c>
      <c r="B21" t="s">
        <v>709</v>
      </c>
      <c r="C21" t="s">
        <v>39</v>
      </c>
      <c r="D21" t="s">
        <v>26</v>
      </c>
      <c r="E21">
        <v>27278</v>
      </c>
      <c r="F21" t="s">
        <v>477</v>
      </c>
      <c r="G21" t="s">
        <v>28</v>
      </c>
      <c r="H21" t="s">
        <v>110</v>
      </c>
      <c r="I21" t="s">
        <v>710</v>
      </c>
      <c r="J21" t="s">
        <v>216</v>
      </c>
      <c r="K21" t="s">
        <v>711</v>
      </c>
      <c r="L21" t="s">
        <v>712</v>
      </c>
      <c r="M21" t="s">
        <v>555</v>
      </c>
      <c r="N21" t="s">
        <v>64</v>
      </c>
      <c r="O21" t="s">
        <v>841</v>
      </c>
      <c r="R21" t="s">
        <v>183</v>
      </c>
      <c r="U21" t="s">
        <v>939</v>
      </c>
    </row>
    <row r="22" spans="1:21" x14ac:dyDescent="0.25">
      <c r="A22" t="s">
        <v>877</v>
      </c>
      <c r="B22" t="s">
        <v>100</v>
      </c>
      <c r="C22" t="s">
        <v>58</v>
      </c>
      <c r="D22" t="s">
        <v>26</v>
      </c>
      <c r="E22">
        <v>27278</v>
      </c>
      <c r="F22" t="s">
        <v>477</v>
      </c>
      <c r="G22" t="s">
        <v>28</v>
      </c>
      <c r="H22" t="s">
        <v>550</v>
      </c>
      <c r="I22" t="s">
        <v>551</v>
      </c>
      <c r="J22" t="s">
        <v>552</v>
      </c>
      <c r="K22" t="s">
        <v>553</v>
      </c>
      <c r="L22" t="s">
        <v>554</v>
      </c>
      <c r="M22" t="s">
        <v>555</v>
      </c>
      <c r="N22" t="s">
        <v>64</v>
      </c>
      <c r="O22" t="s">
        <v>878</v>
      </c>
      <c r="P22" t="s">
        <v>879</v>
      </c>
      <c r="U22" t="s">
        <v>939</v>
      </c>
    </row>
    <row r="23" spans="1:21" x14ac:dyDescent="0.25">
      <c r="A23" t="s">
        <v>877</v>
      </c>
      <c r="B23" t="s">
        <v>100</v>
      </c>
      <c r="C23" t="s">
        <v>69</v>
      </c>
      <c r="D23" t="s">
        <v>26</v>
      </c>
      <c r="E23">
        <v>27278</v>
      </c>
      <c r="F23" t="s">
        <v>477</v>
      </c>
      <c r="G23" t="s">
        <v>28</v>
      </c>
      <c r="H23" t="s">
        <v>134</v>
      </c>
      <c r="I23" t="s">
        <v>556</v>
      </c>
      <c r="J23" t="s">
        <v>552</v>
      </c>
      <c r="K23" t="s">
        <v>553</v>
      </c>
      <c r="L23" t="s">
        <v>554</v>
      </c>
      <c r="M23" t="s">
        <v>555</v>
      </c>
      <c r="N23" t="s">
        <v>64</v>
      </c>
      <c r="O23" t="s">
        <v>878</v>
      </c>
      <c r="P23" t="s">
        <v>880</v>
      </c>
      <c r="U23" t="s">
        <v>939</v>
      </c>
    </row>
    <row r="24" spans="1:21" x14ac:dyDescent="0.25">
      <c r="A24" t="s">
        <v>719</v>
      </c>
      <c r="B24" t="s">
        <v>157</v>
      </c>
      <c r="C24" t="s">
        <v>79</v>
      </c>
      <c r="D24" t="s">
        <v>26</v>
      </c>
      <c r="E24">
        <v>27278</v>
      </c>
      <c r="F24" t="s">
        <v>477</v>
      </c>
      <c r="G24" t="s">
        <v>28</v>
      </c>
      <c r="H24" t="s">
        <v>632</v>
      </c>
      <c r="I24" t="s">
        <v>177</v>
      </c>
      <c r="J24" t="s">
        <v>160</v>
      </c>
      <c r="K24" t="s">
        <v>161</v>
      </c>
      <c r="L24" t="s">
        <v>162</v>
      </c>
      <c r="M24" t="s">
        <v>163</v>
      </c>
      <c r="N24" t="s">
        <v>716</v>
      </c>
      <c r="P24" t="s">
        <v>774</v>
      </c>
      <c r="Q24" t="s">
        <v>746</v>
      </c>
      <c r="R24" t="s">
        <v>461</v>
      </c>
      <c r="U24" t="s">
        <v>939</v>
      </c>
    </row>
    <row r="25" spans="1:21" x14ac:dyDescent="0.25">
      <c r="A25" t="s">
        <v>719</v>
      </c>
      <c r="B25" t="s">
        <v>157</v>
      </c>
      <c r="C25" t="s">
        <v>85</v>
      </c>
      <c r="D25" t="s">
        <v>26</v>
      </c>
      <c r="E25">
        <v>27278</v>
      </c>
      <c r="F25" t="s">
        <v>477</v>
      </c>
      <c r="G25" t="s">
        <v>28</v>
      </c>
      <c r="H25" t="s">
        <v>631</v>
      </c>
      <c r="I25" t="s">
        <v>177</v>
      </c>
      <c r="J25" t="s">
        <v>160</v>
      </c>
      <c r="K25" t="s">
        <v>161</v>
      </c>
      <c r="L25" t="s">
        <v>162</v>
      </c>
      <c r="M25" t="s">
        <v>163</v>
      </c>
      <c r="N25" t="s">
        <v>716</v>
      </c>
      <c r="P25" t="s">
        <v>775</v>
      </c>
      <c r="Q25" t="s">
        <v>746</v>
      </c>
      <c r="R25" t="s">
        <v>461</v>
      </c>
      <c r="U25" t="s">
        <v>939</v>
      </c>
    </row>
    <row r="26" spans="1:21" x14ac:dyDescent="0.25">
      <c r="A26" t="s">
        <v>722</v>
      </c>
      <c r="B26" t="s">
        <v>397</v>
      </c>
      <c r="C26" t="s">
        <v>39</v>
      </c>
      <c r="D26" t="s">
        <v>26</v>
      </c>
      <c r="E26">
        <v>27278</v>
      </c>
      <c r="F26" t="s">
        <v>477</v>
      </c>
      <c r="G26" t="s">
        <v>28</v>
      </c>
      <c r="H26" t="s">
        <v>601</v>
      </c>
      <c r="I26" t="s">
        <v>602</v>
      </c>
      <c r="J26" t="s">
        <v>603</v>
      </c>
      <c r="K26" t="s">
        <v>441</v>
      </c>
      <c r="L26" t="s">
        <v>604</v>
      </c>
      <c r="M26" t="s">
        <v>333</v>
      </c>
      <c r="N26" t="s">
        <v>716</v>
      </c>
      <c r="P26" t="s">
        <v>759</v>
      </c>
      <c r="Q26" t="s">
        <v>746</v>
      </c>
      <c r="R26" t="s">
        <v>183</v>
      </c>
      <c r="U26" t="s">
        <v>939</v>
      </c>
    </row>
    <row r="27" spans="1:21" x14ac:dyDescent="0.25">
      <c r="A27" t="s">
        <v>722</v>
      </c>
      <c r="B27" t="s">
        <v>397</v>
      </c>
      <c r="C27" t="s">
        <v>47</v>
      </c>
      <c r="D27" t="s">
        <v>26</v>
      </c>
      <c r="E27">
        <v>27278</v>
      </c>
      <c r="F27" t="s">
        <v>477</v>
      </c>
      <c r="G27" t="s">
        <v>28</v>
      </c>
      <c r="H27" t="s">
        <v>495</v>
      </c>
      <c r="I27" t="s">
        <v>606</v>
      </c>
      <c r="J27" t="s">
        <v>603</v>
      </c>
      <c r="K27" t="s">
        <v>441</v>
      </c>
      <c r="L27" t="s">
        <v>604</v>
      </c>
      <c r="M27" t="s">
        <v>333</v>
      </c>
      <c r="N27" t="s">
        <v>716</v>
      </c>
      <c r="P27" t="s">
        <v>740</v>
      </c>
      <c r="Q27" t="s">
        <v>737</v>
      </c>
      <c r="R27" t="s">
        <v>183</v>
      </c>
      <c r="U27" t="s">
        <v>939</v>
      </c>
    </row>
    <row r="28" spans="1:21" x14ac:dyDescent="0.25">
      <c r="A28" t="s">
        <v>722</v>
      </c>
      <c r="B28" t="s">
        <v>397</v>
      </c>
      <c r="C28" t="s">
        <v>25</v>
      </c>
      <c r="D28" t="s">
        <v>26</v>
      </c>
      <c r="E28">
        <v>27278</v>
      </c>
      <c r="F28" t="s">
        <v>477</v>
      </c>
      <c r="G28" t="s">
        <v>28</v>
      </c>
      <c r="H28" t="s">
        <v>29</v>
      </c>
      <c r="I28" t="s">
        <v>607</v>
      </c>
      <c r="J28" t="s">
        <v>603</v>
      </c>
      <c r="K28" t="s">
        <v>441</v>
      </c>
      <c r="L28" t="s">
        <v>604</v>
      </c>
      <c r="M28" t="s">
        <v>333</v>
      </c>
      <c r="N28" t="s">
        <v>716</v>
      </c>
      <c r="P28" t="s">
        <v>723</v>
      </c>
      <c r="Q28" t="s">
        <v>721</v>
      </c>
      <c r="R28" t="s">
        <v>183</v>
      </c>
      <c r="U28" t="s">
        <v>939</v>
      </c>
    </row>
    <row r="29" spans="1:21" x14ac:dyDescent="0.25">
      <c r="A29" t="s">
        <v>722</v>
      </c>
      <c r="B29" t="s">
        <v>397</v>
      </c>
      <c r="C29" t="s">
        <v>67</v>
      </c>
      <c r="D29" t="s">
        <v>26</v>
      </c>
      <c r="E29">
        <v>27278</v>
      </c>
      <c r="F29" t="s">
        <v>477</v>
      </c>
      <c r="G29" t="s">
        <v>28</v>
      </c>
      <c r="H29" t="s">
        <v>130</v>
      </c>
      <c r="I29" t="s">
        <v>612</v>
      </c>
      <c r="J29" t="s">
        <v>603</v>
      </c>
      <c r="K29" t="s">
        <v>441</v>
      </c>
      <c r="L29" t="s">
        <v>604</v>
      </c>
      <c r="M29" t="s">
        <v>333</v>
      </c>
      <c r="N29" t="s">
        <v>64</v>
      </c>
      <c r="O29" t="s">
        <v>826</v>
      </c>
      <c r="P29" t="s">
        <v>902</v>
      </c>
      <c r="U29" t="s">
        <v>939</v>
      </c>
    </row>
    <row r="30" spans="1:21" x14ac:dyDescent="0.25">
      <c r="A30" t="s">
        <v>722</v>
      </c>
      <c r="B30" t="s">
        <v>397</v>
      </c>
      <c r="C30" t="s">
        <v>58</v>
      </c>
      <c r="D30" t="s">
        <v>26</v>
      </c>
      <c r="E30">
        <v>27278</v>
      </c>
      <c r="F30" t="s">
        <v>477</v>
      </c>
      <c r="G30" t="s">
        <v>28</v>
      </c>
      <c r="H30" t="s">
        <v>430</v>
      </c>
      <c r="I30" t="s">
        <v>613</v>
      </c>
      <c r="J30" t="s">
        <v>603</v>
      </c>
      <c r="K30" t="s">
        <v>441</v>
      </c>
      <c r="L30" t="s">
        <v>604</v>
      </c>
      <c r="M30" t="s">
        <v>333</v>
      </c>
      <c r="N30" t="s">
        <v>64</v>
      </c>
      <c r="O30" t="s">
        <v>826</v>
      </c>
      <c r="P30" t="s">
        <v>902</v>
      </c>
      <c r="U30" t="s">
        <v>939</v>
      </c>
    </row>
    <row r="31" spans="1:21" x14ac:dyDescent="0.25">
      <c r="A31" t="s">
        <v>722</v>
      </c>
      <c r="B31" t="s">
        <v>397</v>
      </c>
      <c r="C31" t="s">
        <v>69</v>
      </c>
      <c r="D31" t="s">
        <v>26</v>
      </c>
      <c r="E31">
        <v>27278</v>
      </c>
      <c r="F31" t="s">
        <v>477</v>
      </c>
      <c r="G31" t="s">
        <v>28</v>
      </c>
      <c r="H31" t="s">
        <v>110</v>
      </c>
      <c r="I31" t="s">
        <v>611</v>
      </c>
      <c r="J31" t="s">
        <v>603</v>
      </c>
      <c r="K31" t="s">
        <v>441</v>
      </c>
      <c r="L31" t="s">
        <v>604</v>
      </c>
      <c r="M31" t="s">
        <v>333</v>
      </c>
      <c r="N31" t="s">
        <v>64</v>
      </c>
      <c r="O31" t="s">
        <v>826</v>
      </c>
      <c r="P31" t="s">
        <v>903</v>
      </c>
      <c r="U31" t="s">
        <v>939</v>
      </c>
    </row>
    <row r="32" spans="1:21" x14ac:dyDescent="0.25">
      <c r="A32" t="s">
        <v>722</v>
      </c>
      <c r="B32" t="s">
        <v>397</v>
      </c>
      <c r="C32" t="s">
        <v>101</v>
      </c>
      <c r="D32" t="s">
        <v>26</v>
      </c>
      <c r="E32">
        <v>27278</v>
      </c>
      <c r="F32" t="s">
        <v>477</v>
      </c>
      <c r="G32" t="s">
        <v>28</v>
      </c>
      <c r="H32" t="s">
        <v>258</v>
      </c>
      <c r="I32" t="s">
        <v>608</v>
      </c>
      <c r="J32" t="s">
        <v>603</v>
      </c>
      <c r="K32" t="s">
        <v>441</v>
      </c>
      <c r="L32" t="s">
        <v>604</v>
      </c>
      <c r="M32" t="s">
        <v>333</v>
      </c>
      <c r="N32" t="s">
        <v>64</v>
      </c>
      <c r="O32" t="s">
        <v>826</v>
      </c>
      <c r="P32" t="s">
        <v>904</v>
      </c>
      <c r="U32" t="s">
        <v>939</v>
      </c>
    </row>
    <row r="33" spans="1:21" x14ac:dyDescent="0.25">
      <c r="A33" t="s">
        <v>722</v>
      </c>
      <c r="B33" t="s">
        <v>397</v>
      </c>
      <c r="C33" t="s">
        <v>90</v>
      </c>
      <c r="D33" t="s">
        <v>26</v>
      </c>
      <c r="E33">
        <v>27278</v>
      </c>
      <c r="F33" t="s">
        <v>477</v>
      </c>
      <c r="G33" t="s">
        <v>28</v>
      </c>
      <c r="H33" t="s">
        <v>609</v>
      </c>
      <c r="I33" t="s">
        <v>610</v>
      </c>
      <c r="J33" t="s">
        <v>603</v>
      </c>
      <c r="K33" t="s">
        <v>441</v>
      </c>
      <c r="L33" t="s">
        <v>604</v>
      </c>
      <c r="M33" t="s">
        <v>333</v>
      </c>
      <c r="N33" t="s">
        <v>64</v>
      </c>
      <c r="O33" t="s">
        <v>826</v>
      </c>
      <c r="P33" t="s">
        <v>905</v>
      </c>
      <c r="U33" t="s">
        <v>939</v>
      </c>
    </row>
    <row r="34" spans="1:21" x14ac:dyDescent="0.25">
      <c r="A34" t="s">
        <v>722</v>
      </c>
      <c r="B34" t="s">
        <v>397</v>
      </c>
      <c r="C34" t="s">
        <v>79</v>
      </c>
      <c r="D34" t="s">
        <v>26</v>
      </c>
      <c r="E34">
        <v>27278</v>
      </c>
      <c r="F34" t="s">
        <v>477</v>
      </c>
      <c r="G34" t="s">
        <v>28</v>
      </c>
      <c r="H34" t="s">
        <v>605</v>
      </c>
      <c r="I34" t="s">
        <v>558</v>
      </c>
      <c r="J34" t="s">
        <v>603</v>
      </c>
      <c r="K34" t="s">
        <v>441</v>
      </c>
      <c r="L34" t="s">
        <v>604</v>
      </c>
      <c r="M34" t="s">
        <v>333</v>
      </c>
      <c r="N34" t="s">
        <v>64</v>
      </c>
      <c r="O34" t="s">
        <v>826</v>
      </c>
      <c r="P34" t="s">
        <v>906</v>
      </c>
      <c r="U34" t="s">
        <v>939</v>
      </c>
    </row>
    <row r="35" spans="1:21" x14ac:dyDescent="0.25">
      <c r="A35" t="s">
        <v>856</v>
      </c>
      <c r="B35" t="s">
        <v>260</v>
      </c>
      <c r="C35" t="s">
        <v>39</v>
      </c>
      <c r="D35" t="s">
        <v>26</v>
      </c>
      <c r="E35">
        <v>27278</v>
      </c>
      <c r="F35" t="s">
        <v>477</v>
      </c>
      <c r="G35" t="s">
        <v>28</v>
      </c>
      <c r="H35" t="s">
        <v>110</v>
      </c>
      <c r="I35" t="s">
        <v>521</v>
      </c>
      <c r="J35" t="s">
        <v>369</v>
      </c>
      <c r="K35" t="s">
        <v>522</v>
      </c>
      <c r="L35" t="s">
        <v>523</v>
      </c>
      <c r="M35" t="s">
        <v>524</v>
      </c>
      <c r="N35" t="s">
        <v>64</v>
      </c>
      <c r="O35" t="s">
        <v>846</v>
      </c>
      <c r="P35" t="s">
        <v>857</v>
      </c>
      <c r="U35" t="s">
        <v>939</v>
      </c>
    </row>
    <row r="36" spans="1:21" x14ac:dyDescent="0.25">
      <c r="A36" t="s">
        <v>923</v>
      </c>
      <c r="B36" t="s">
        <v>684</v>
      </c>
      <c r="C36" t="s">
        <v>39</v>
      </c>
      <c r="D36" t="s">
        <v>26</v>
      </c>
      <c r="E36">
        <v>27278</v>
      </c>
      <c r="F36" t="s">
        <v>477</v>
      </c>
      <c r="G36" t="s">
        <v>28</v>
      </c>
      <c r="H36" t="s">
        <v>110</v>
      </c>
      <c r="I36" t="s">
        <v>688</v>
      </c>
      <c r="J36" t="s">
        <v>686</v>
      </c>
      <c r="K36" t="s">
        <v>446</v>
      </c>
      <c r="L36" t="s">
        <v>447</v>
      </c>
      <c r="M36" t="s">
        <v>687</v>
      </c>
      <c r="N36" t="s">
        <v>64</v>
      </c>
      <c r="O36" t="s">
        <v>826</v>
      </c>
      <c r="P36" t="s">
        <v>924</v>
      </c>
      <c r="U36" t="s">
        <v>939</v>
      </c>
    </row>
    <row r="37" spans="1:21" x14ac:dyDescent="0.25">
      <c r="A37" t="s">
        <v>923</v>
      </c>
      <c r="B37" t="s">
        <v>684</v>
      </c>
      <c r="C37" t="s">
        <v>67</v>
      </c>
      <c r="D37" t="s">
        <v>26</v>
      </c>
      <c r="E37">
        <v>27278</v>
      </c>
      <c r="F37" t="s">
        <v>477</v>
      </c>
      <c r="G37" t="s">
        <v>28</v>
      </c>
      <c r="H37" t="s">
        <v>317</v>
      </c>
      <c r="I37" t="s">
        <v>685</v>
      </c>
      <c r="J37" t="s">
        <v>686</v>
      </c>
      <c r="K37" t="s">
        <v>446</v>
      </c>
      <c r="L37" t="s">
        <v>447</v>
      </c>
      <c r="M37" t="s">
        <v>687</v>
      </c>
      <c r="N37" t="s">
        <v>64</v>
      </c>
      <c r="O37" t="s">
        <v>826</v>
      </c>
      <c r="P37" t="s">
        <v>925</v>
      </c>
      <c r="U37" t="s">
        <v>939</v>
      </c>
    </row>
    <row r="38" spans="1:21" x14ac:dyDescent="0.25">
      <c r="A38" t="s">
        <v>784</v>
      </c>
      <c r="B38" t="s">
        <v>94</v>
      </c>
      <c r="C38" t="s">
        <v>39</v>
      </c>
      <c r="D38" t="s">
        <v>26</v>
      </c>
      <c r="E38">
        <v>27278</v>
      </c>
      <c r="F38" t="s">
        <v>477</v>
      </c>
      <c r="G38" t="s">
        <v>28</v>
      </c>
      <c r="H38" t="s">
        <v>536</v>
      </c>
      <c r="I38" t="s">
        <v>537</v>
      </c>
      <c r="J38" t="s">
        <v>538</v>
      </c>
      <c r="K38" t="s">
        <v>539</v>
      </c>
      <c r="L38" t="s">
        <v>540</v>
      </c>
      <c r="M38" t="s">
        <v>541</v>
      </c>
      <c r="N38" t="s">
        <v>716</v>
      </c>
      <c r="P38" t="s">
        <v>746</v>
      </c>
      <c r="Q38" t="s">
        <v>746</v>
      </c>
      <c r="U38" t="s">
        <v>939</v>
      </c>
    </row>
    <row r="39" spans="1:21" x14ac:dyDescent="0.25">
      <c r="A39" t="s">
        <v>769</v>
      </c>
      <c r="B39" t="s">
        <v>100</v>
      </c>
      <c r="C39" t="s">
        <v>90</v>
      </c>
      <c r="D39" t="s">
        <v>26</v>
      </c>
      <c r="E39">
        <v>27278</v>
      </c>
      <c r="F39" t="s">
        <v>477</v>
      </c>
      <c r="G39" t="s">
        <v>28</v>
      </c>
      <c r="H39" t="s">
        <v>448</v>
      </c>
      <c r="I39" t="s">
        <v>460</v>
      </c>
      <c r="J39" t="s">
        <v>104</v>
      </c>
      <c r="K39" t="s">
        <v>105</v>
      </c>
      <c r="L39" t="s">
        <v>106</v>
      </c>
      <c r="M39" t="s">
        <v>107</v>
      </c>
      <c r="N39" t="s">
        <v>716</v>
      </c>
      <c r="P39" t="s">
        <v>770</v>
      </c>
      <c r="Q39" t="s">
        <v>746</v>
      </c>
      <c r="R39" t="s">
        <v>461</v>
      </c>
      <c r="U39" t="s">
        <v>939</v>
      </c>
    </row>
    <row r="40" spans="1:21" x14ac:dyDescent="0.25">
      <c r="A40" t="s">
        <v>776</v>
      </c>
      <c r="B40" t="s">
        <v>438</v>
      </c>
      <c r="C40" t="s">
        <v>79</v>
      </c>
      <c r="D40" t="s">
        <v>26</v>
      </c>
      <c r="E40">
        <v>27278</v>
      </c>
      <c r="F40" t="s">
        <v>477</v>
      </c>
      <c r="G40" t="s">
        <v>28</v>
      </c>
      <c r="H40" t="s">
        <v>459</v>
      </c>
      <c r="I40" t="s">
        <v>653</v>
      </c>
      <c r="J40" t="s">
        <v>440</v>
      </c>
      <c r="K40" t="s">
        <v>441</v>
      </c>
      <c r="L40" t="s">
        <v>442</v>
      </c>
      <c r="M40" t="s">
        <v>107</v>
      </c>
      <c r="N40" t="s">
        <v>716</v>
      </c>
      <c r="P40" t="s">
        <v>777</v>
      </c>
      <c r="Q40" t="s">
        <v>746</v>
      </c>
      <c r="R40" t="s">
        <v>461</v>
      </c>
      <c r="U40" t="s">
        <v>939</v>
      </c>
    </row>
    <row r="41" spans="1:21" x14ac:dyDescent="0.25">
      <c r="A41" t="s">
        <v>818</v>
      </c>
      <c r="B41" t="s">
        <v>123</v>
      </c>
      <c r="C41" t="s">
        <v>85</v>
      </c>
      <c r="D41" t="s">
        <v>26</v>
      </c>
      <c r="E41">
        <v>27278</v>
      </c>
      <c r="F41" t="s">
        <v>477</v>
      </c>
      <c r="G41" t="s">
        <v>28</v>
      </c>
      <c r="H41" t="s">
        <v>566</v>
      </c>
      <c r="I41" t="s">
        <v>567</v>
      </c>
      <c r="J41" t="s">
        <v>126</v>
      </c>
      <c r="K41" t="s">
        <v>127</v>
      </c>
      <c r="L41" t="s">
        <v>128</v>
      </c>
      <c r="M41" t="s">
        <v>107</v>
      </c>
      <c r="N41" t="s">
        <v>64</v>
      </c>
      <c r="O41" t="s">
        <v>887</v>
      </c>
      <c r="P41" t="s">
        <v>888</v>
      </c>
      <c r="U41" t="s">
        <v>939</v>
      </c>
    </row>
    <row r="42" spans="1:21" x14ac:dyDescent="0.25">
      <c r="A42" t="s">
        <v>911</v>
      </c>
      <c r="B42" t="s">
        <v>411</v>
      </c>
      <c r="C42" t="s">
        <v>39</v>
      </c>
      <c r="D42" t="s">
        <v>26</v>
      </c>
      <c r="E42">
        <v>27278</v>
      </c>
      <c r="F42" t="s">
        <v>477</v>
      </c>
      <c r="G42" t="s">
        <v>28</v>
      </c>
      <c r="H42" t="s">
        <v>110</v>
      </c>
      <c r="I42" t="s">
        <v>618</v>
      </c>
      <c r="J42" t="s">
        <v>619</v>
      </c>
      <c r="K42" t="s">
        <v>465</v>
      </c>
      <c r="L42" t="s">
        <v>620</v>
      </c>
      <c r="M42" t="s">
        <v>621</v>
      </c>
      <c r="N42" t="s">
        <v>64</v>
      </c>
      <c r="O42" t="s">
        <v>823</v>
      </c>
      <c r="P42" t="s">
        <v>912</v>
      </c>
      <c r="U42" t="s">
        <v>939</v>
      </c>
    </row>
    <row r="43" spans="1:21" x14ac:dyDescent="0.25">
      <c r="A43" t="s">
        <v>926</v>
      </c>
      <c r="B43" t="s">
        <v>689</v>
      </c>
      <c r="C43" t="s">
        <v>39</v>
      </c>
      <c r="D43" t="s">
        <v>26</v>
      </c>
      <c r="E43">
        <v>27278</v>
      </c>
      <c r="F43" t="s">
        <v>477</v>
      </c>
      <c r="G43" t="s">
        <v>28</v>
      </c>
      <c r="H43" t="s">
        <v>110</v>
      </c>
      <c r="I43" t="s">
        <v>690</v>
      </c>
      <c r="J43" t="s">
        <v>691</v>
      </c>
      <c r="K43" t="s">
        <v>692</v>
      </c>
      <c r="L43" t="s">
        <v>693</v>
      </c>
      <c r="M43" t="s">
        <v>352</v>
      </c>
      <c r="N43" t="s">
        <v>64</v>
      </c>
      <c r="O43" t="s">
        <v>203</v>
      </c>
      <c r="U43" t="s">
        <v>939</v>
      </c>
    </row>
    <row r="44" spans="1:21" x14ac:dyDescent="0.25">
      <c r="A44" t="s">
        <v>853</v>
      </c>
      <c r="B44" t="s">
        <v>38</v>
      </c>
      <c r="C44" t="s">
        <v>39</v>
      </c>
      <c r="D44" t="s">
        <v>26</v>
      </c>
      <c r="E44">
        <v>27278</v>
      </c>
      <c r="F44" t="s">
        <v>477</v>
      </c>
      <c r="G44" t="s">
        <v>28</v>
      </c>
      <c r="H44" t="s">
        <v>110</v>
      </c>
      <c r="I44" t="s">
        <v>513</v>
      </c>
      <c r="J44" t="s">
        <v>223</v>
      </c>
      <c r="K44" t="s">
        <v>514</v>
      </c>
      <c r="L44" t="s">
        <v>515</v>
      </c>
      <c r="M44" t="s">
        <v>516</v>
      </c>
      <c r="N44" t="s">
        <v>64</v>
      </c>
      <c r="O44" t="s">
        <v>846</v>
      </c>
      <c r="U44" t="s">
        <v>939</v>
      </c>
    </row>
    <row r="45" spans="1:21" x14ac:dyDescent="0.25">
      <c r="A45" t="s">
        <v>754</v>
      </c>
      <c r="B45" t="s">
        <v>260</v>
      </c>
      <c r="C45" t="s">
        <v>39</v>
      </c>
      <c r="D45" t="s">
        <v>26</v>
      </c>
      <c r="E45">
        <v>27278</v>
      </c>
      <c r="F45" t="s">
        <v>477</v>
      </c>
      <c r="G45" t="s">
        <v>28</v>
      </c>
      <c r="H45" t="s">
        <v>525</v>
      </c>
      <c r="I45" t="s">
        <v>526</v>
      </c>
      <c r="J45" t="s">
        <v>527</v>
      </c>
      <c r="K45" t="s">
        <v>528</v>
      </c>
      <c r="L45" t="s">
        <v>529</v>
      </c>
      <c r="M45" t="s">
        <v>530</v>
      </c>
      <c r="N45" t="s">
        <v>716</v>
      </c>
      <c r="P45" t="s">
        <v>531</v>
      </c>
      <c r="Q45" t="s">
        <v>746</v>
      </c>
      <c r="R45" t="s">
        <v>512</v>
      </c>
      <c r="U45" t="s">
        <v>939</v>
      </c>
    </row>
    <row r="46" spans="1:21" x14ac:dyDescent="0.25">
      <c r="A46" t="s">
        <v>758</v>
      </c>
      <c r="B46" t="s">
        <v>397</v>
      </c>
      <c r="C46" t="s">
        <v>39</v>
      </c>
      <c r="D46" t="s">
        <v>26</v>
      </c>
      <c r="E46">
        <v>27278</v>
      </c>
      <c r="F46" t="s">
        <v>477</v>
      </c>
      <c r="G46" t="s">
        <v>28</v>
      </c>
      <c r="H46" t="s">
        <v>598</v>
      </c>
      <c r="I46" t="s">
        <v>256</v>
      </c>
      <c r="J46" t="s">
        <v>580</v>
      </c>
      <c r="K46" t="s">
        <v>32</v>
      </c>
      <c r="L46" t="s">
        <v>599</v>
      </c>
      <c r="M46" t="s">
        <v>600</v>
      </c>
      <c r="N46" t="s">
        <v>716</v>
      </c>
      <c r="P46" t="s">
        <v>746</v>
      </c>
      <c r="Q46" t="s">
        <v>746</v>
      </c>
      <c r="R46" t="s">
        <v>183</v>
      </c>
      <c r="U46" t="s">
        <v>939</v>
      </c>
    </row>
    <row r="47" spans="1:21" x14ac:dyDescent="0.25">
      <c r="A47" t="s">
        <v>900</v>
      </c>
      <c r="B47" t="s">
        <v>397</v>
      </c>
      <c r="C47" t="s">
        <v>39</v>
      </c>
      <c r="D47" t="s">
        <v>26</v>
      </c>
      <c r="E47">
        <v>27278</v>
      </c>
      <c r="F47" t="s">
        <v>477</v>
      </c>
      <c r="G47" t="s">
        <v>28</v>
      </c>
      <c r="H47" t="s">
        <v>110</v>
      </c>
      <c r="I47" t="s">
        <v>593</v>
      </c>
      <c r="J47" t="s">
        <v>594</v>
      </c>
      <c r="K47" t="s">
        <v>595</v>
      </c>
      <c r="L47" t="s">
        <v>596</v>
      </c>
      <c r="M47" t="s">
        <v>597</v>
      </c>
      <c r="N47" t="s">
        <v>64</v>
      </c>
      <c r="O47" t="s">
        <v>826</v>
      </c>
      <c r="P47" t="s">
        <v>901</v>
      </c>
      <c r="U47" t="s">
        <v>939</v>
      </c>
    </row>
    <row r="48" spans="1:21" x14ac:dyDescent="0.25">
      <c r="A48" t="s">
        <v>780</v>
      </c>
      <c r="B48" t="s">
        <v>669</v>
      </c>
      <c r="C48" t="s">
        <v>39</v>
      </c>
      <c r="D48" t="s">
        <v>26</v>
      </c>
      <c r="E48">
        <v>27278</v>
      </c>
      <c r="F48" t="s">
        <v>477</v>
      </c>
      <c r="G48" t="s">
        <v>28</v>
      </c>
      <c r="H48" t="s">
        <v>670</v>
      </c>
      <c r="I48" t="s">
        <v>463</v>
      </c>
      <c r="J48" t="s">
        <v>671</v>
      </c>
      <c r="K48" t="s">
        <v>672</v>
      </c>
      <c r="L48" t="s">
        <v>673</v>
      </c>
      <c r="M48" t="s">
        <v>674</v>
      </c>
      <c r="N48" t="s">
        <v>716</v>
      </c>
      <c r="P48" t="s">
        <v>781</v>
      </c>
      <c r="Q48" t="s">
        <v>746</v>
      </c>
      <c r="R48" t="s">
        <v>461</v>
      </c>
      <c r="U48" t="s">
        <v>939</v>
      </c>
    </row>
    <row r="49" spans="1:21" x14ac:dyDescent="0.25">
      <c r="A49" t="s">
        <v>718</v>
      </c>
      <c r="B49" t="s">
        <v>366</v>
      </c>
      <c r="C49" t="s">
        <v>39</v>
      </c>
      <c r="D49" t="s">
        <v>26</v>
      </c>
      <c r="E49">
        <v>27278</v>
      </c>
      <c r="F49" t="s">
        <v>477</v>
      </c>
      <c r="G49" t="s">
        <v>28</v>
      </c>
      <c r="H49" t="s">
        <v>510</v>
      </c>
      <c r="I49" t="s">
        <v>576</v>
      </c>
      <c r="J49" t="s">
        <v>223</v>
      </c>
      <c r="K49" t="s">
        <v>254</v>
      </c>
      <c r="L49" t="s">
        <v>255</v>
      </c>
      <c r="M49" t="s">
        <v>374</v>
      </c>
      <c r="N49" t="s">
        <v>716</v>
      </c>
      <c r="P49" t="s">
        <v>498</v>
      </c>
      <c r="Q49" t="s">
        <v>746</v>
      </c>
      <c r="R49" t="s">
        <v>512</v>
      </c>
      <c r="U49" t="s">
        <v>939</v>
      </c>
    </row>
    <row r="50" spans="1:21" x14ac:dyDescent="0.25">
      <c r="A50" t="s">
        <v>718</v>
      </c>
      <c r="B50" t="s">
        <v>366</v>
      </c>
      <c r="C50" t="s">
        <v>25</v>
      </c>
      <c r="D50" t="s">
        <v>26</v>
      </c>
      <c r="E50">
        <v>27278</v>
      </c>
      <c r="F50" t="s">
        <v>477</v>
      </c>
      <c r="G50" t="s">
        <v>28</v>
      </c>
      <c r="H50" t="s">
        <v>450</v>
      </c>
      <c r="I50" t="s">
        <v>577</v>
      </c>
      <c r="J50" t="s">
        <v>223</v>
      </c>
      <c r="K50" t="s">
        <v>254</v>
      </c>
      <c r="L50" t="s">
        <v>255</v>
      </c>
      <c r="M50" t="s">
        <v>374</v>
      </c>
      <c r="N50" t="s">
        <v>64</v>
      </c>
      <c r="O50" t="s">
        <v>799</v>
      </c>
      <c r="P50" t="s">
        <v>185</v>
      </c>
      <c r="Q50" t="s">
        <v>185</v>
      </c>
      <c r="R50" t="s">
        <v>194</v>
      </c>
      <c r="U50" t="s">
        <v>939</v>
      </c>
    </row>
    <row r="51" spans="1:21" x14ac:dyDescent="0.25">
      <c r="A51" t="s">
        <v>767</v>
      </c>
      <c r="B51" t="s">
        <v>100</v>
      </c>
      <c r="C51" t="s">
        <v>39</v>
      </c>
      <c r="D51" t="s">
        <v>26</v>
      </c>
      <c r="E51">
        <v>27278</v>
      </c>
      <c r="F51" t="s">
        <v>477</v>
      </c>
      <c r="G51" t="s">
        <v>28</v>
      </c>
      <c r="H51" t="s">
        <v>536</v>
      </c>
      <c r="I51" t="s">
        <v>542</v>
      </c>
      <c r="J51" t="s">
        <v>216</v>
      </c>
      <c r="K51" t="s">
        <v>289</v>
      </c>
      <c r="L51" t="s">
        <v>543</v>
      </c>
      <c r="M51" t="s">
        <v>544</v>
      </c>
      <c r="N51" t="s">
        <v>716</v>
      </c>
      <c r="P51" t="s">
        <v>768</v>
      </c>
      <c r="Q51" t="s">
        <v>746</v>
      </c>
      <c r="R51" t="s">
        <v>461</v>
      </c>
      <c r="U51" t="s">
        <v>939</v>
      </c>
    </row>
    <row r="52" spans="1:21" x14ac:dyDescent="0.25">
      <c r="A52" t="s">
        <v>789</v>
      </c>
      <c r="B52" t="s">
        <v>675</v>
      </c>
      <c r="C52" t="s">
        <v>25</v>
      </c>
      <c r="D52" t="s">
        <v>26</v>
      </c>
      <c r="E52">
        <v>27278</v>
      </c>
      <c r="F52" t="s">
        <v>477</v>
      </c>
      <c r="G52" t="s">
        <v>28</v>
      </c>
      <c r="H52" t="s">
        <v>29</v>
      </c>
      <c r="I52" t="s">
        <v>676</v>
      </c>
      <c r="J52" t="s">
        <v>677</v>
      </c>
      <c r="K52" t="s">
        <v>678</v>
      </c>
      <c r="L52" t="s">
        <v>679</v>
      </c>
      <c r="M52" t="s">
        <v>680</v>
      </c>
      <c r="N52" t="s">
        <v>716</v>
      </c>
      <c r="P52" t="s">
        <v>790</v>
      </c>
      <c r="Q52" t="s">
        <v>787</v>
      </c>
      <c r="R52" t="s">
        <v>194</v>
      </c>
      <c r="U52" t="s">
        <v>939</v>
      </c>
    </row>
    <row r="53" spans="1:21" x14ac:dyDescent="0.25">
      <c r="A53" t="s">
        <v>771</v>
      </c>
      <c r="B53" t="s">
        <v>366</v>
      </c>
      <c r="C53" t="s">
        <v>39</v>
      </c>
      <c r="D53" t="s">
        <v>26</v>
      </c>
      <c r="E53">
        <v>27278</v>
      </c>
      <c r="F53" t="s">
        <v>477</v>
      </c>
      <c r="G53" t="s">
        <v>28</v>
      </c>
      <c r="H53" t="s">
        <v>571</v>
      </c>
      <c r="I53" t="s">
        <v>572</v>
      </c>
      <c r="J53" t="s">
        <v>400</v>
      </c>
      <c r="K53" t="s">
        <v>573</v>
      </c>
      <c r="L53" t="s">
        <v>574</v>
      </c>
      <c r="M53" t="s">
        <v>575</v>
      </c>
      <c r="N53" t="s">
        <v>716</v>
      </c>
      <c r="P53" t="s">
        <v>772</v>
      </c>
      <c r="Q53" t="s">
        <v>746</v>
      </c>
      <c r="R53" t="s">
        <v>461</v>
      </c>
      <c r="U53" t="s">
        <v>939</v>
      </c>
    </row>
    <row r="54" spans="1:21" x14ac:dyDescent="0.25">
      <c r="A54" t="s">
        <v>757</v>
      </c>
      <c r="B54" t="s">
        <v>397</v>
      </c>
      <c r="C54" t="s">
        <v>47</v>
      </c>
      <c r="D54" t="s">
        <v>26</v>
      </c>
      <c r="E54">
        <v>27278</v>
      </c>
      <c r="F54" t="s">
        <v>477</v>
      </c>
      <c r="G54" t="s">
        <v>28</v>
      </c>
      <c r="H54" t="s">
        <v>591</v>
      </c>
      <c r="I54" t="s">
        <v>479</v>
      </c>
      <c r="J54" t="s">
        <v>400</v>
      </c>
      <c r="K54" t="s">
        <v>401</v>
      </c>
      <c r="L54" t="s">
        <v>402</v>
      </c>
      <c r="M54" t="s">
        <v>403</v>
      </c>
      <c r="N54" t="s">
        <v>64</v>
      </c>
      <c r="O54" t="s">
        <v>799</v>
      </c>
      <c r="P54" t="s">
        <v>800</v>
      </c>
      <c r="Q54" t="s">
        <v>185</v>
      </c>
      <c r="R54" t="s">
        <v>717</v>
      </c>
      <c r="U54" t="s">
        <v>939</v>
      </c>
    </row>
    <row r="55" spans="1:21" x14ac:dyDescent="0.25">
      <c r="A55" t="s">
        <v>757</v>
      </c>
      <c r="B55" t="s">
        <v>397</v>
      </c>
      <c r="C55" t="s">
        <v>25</v>
      </c>
      <c r="D55" t="s">
        <v>26</v>
      </c>
      <c r="E55">
        <v>27278</v>
      </c>
      <c r="F55" t="s">
        <v>477</v>
      </c>
      <c r="G55" t="s">
        <v>28</v>
      </c>
      <c r="H55" t="s">
        <v>592</v>
      </c>
      <c r="I55" t="s">
        <v>177</v>
      </c>
      <c r="J55" t="s">
        <v>400</v>
      </c>
      <c r="K55" t="s">
        <v>401</v>
      </c>
      <c r="L55" t="s">
        <v>402</v>
      </c>
      <c r="M55" t="s">
        <v>403</v>
      </c>
      <c r="N55" t="s">
        <v>716</v>
      </c>
      <c r="P55" t="s">
        <v>746</v>
      </c>
      <c r="Q55" t="s">
        <v>746</v>
      </c>
      <c r="R55" t="s">
        <v>183</v>
      </c>
      <c r="U55" t="s">
        <v>939</v>
      </c>
    </row>
    <row r="56" spans="1:21" x14ac:dyDescent="0.25">
      <c r="A56" t="s">
        <v>757</v>
      </c>
      <c r="B56" t="s">
        <v>397</v>
      </c>
      <c r="C56" t="s">
        <v>67</v>
      </c>
      <c r="D56" t="s">
        <v>26</v>
      </c>
      <c r="E56">
        <v>27278</v>
      </c>
      <c r="F56" t="s">
        <v>477</v>
      </c>
      <c r="G56" t="s">
        <v>28</v>
      </c>
      <c r="H56" t="s">
        <v>592</v>
      </c>
      <c r="I56" t="s">
        <v>511</v>
      </c>
      <c r="J56" t="s">
        <v>400</v>
      </c>
      <c r="K56" t="s">
        <v>401</v>
      </c>
      <c r="L56" t="s">
        <v>402</v>
      </c>
      <c r="M56" t="s">
        <v>403</v>
      </c>
      <c r="N56" t="s">
        <v>64</v>
      </c>
      <c r="O56" t="s">
        <v>799</v>
      </c>
      <c r="P56" t="s">
        <v>801</v>
      </c>
      <c r="Q56" t="s">
        <v>185</v>
      </c>
      <c r="R56" t="s">
        <v>717</v>
      </c>
      <c r="U56" t="s">
        <v>939</v>
      </c>
    </row>
    <row r="57" spans="1:21" x14ac:dyDescent="0.25">
      <c r="A57" t="s">
        <v>919</v>
      </c>
      <c r="B57" t="s">
        <v>654</v>
      </c>
      <c r="C57" t="s">
        <v>655</v>
      </c>
      <c r="D57" t="s">
        <v>26</v>
      </c>
      <c r="E57">
        <v>27278</v>
      </c>
      <c r="F57" t="s">
        <v>477</v>
      </c>
      <c r="G57" t="s">
        <v>28</v>
      </c>
      <c r="H57" t="s">
        <v>504</v>
      </c>
      <c r="I57" t="s">
        <v>474</v>
      </c>
      <c r="J57" t="s">
        <v>656</v>
      </c>
      <c r="K57" t="s">
        <v>657</v>
      </c>
      <c r="L57" t="s">
        <v>658</v>
      </c>
      <c r="M57" t="s">
        <v>403</v>
      </c>
      <c r="N57" t="s">
        <v>64</v>
      </c>
      <c r="O57" t="s">
        <v>826</v>
      </c>
      <c r="P57" t="s">
        <v>920</v>
      </c>
      <c r="U57" t="s">
        <v>939</v>
      </c>
    </row>
    <row r="58" spans="1:21" x14ac:dyDescent="0.25">
      <c r="A58" t="s">
        <v>917</v>
      </c>
      <c r="B58" t="s">
        <v>648</v>
      </c>
      <c r="C58" t="s">
        <v>39</v>
      </c>
      <c r="D58" t="s">
        <v>26</v>
      </c>
      <c r="E58">
        <v>27278</v>
      </c>
      <c r="F58" t="s">
        <v>477</v>
      </c>
      <c r="G58" t="s">
        <v>28</v>
      </c>
      <c r="H58" t="s">
        <v>110</v>
      </c>
      <c r="I58" t="s">
        <v>649</v>
      </c>
      <c r="J58" t="s">
        <v>650</v>
      </c>
      <c r="K58" t="s">
        <v>465</v>
      </c>
      <c r="L58" t="s">
        <v>651</v>
      </c>
      <c r="M58" t="s">
        <v>652</v>
      </c>
      <c r="N58" t="s">
        <v>64</v>
      </c>
      <c r="O58" t="s">
        <v>846</v>
      </c>
      <c r="U58" t="s">
        <v>939</v>
      </c>
    </row>
    <row r="59" spans="1:21" x14ac:dyDescent="0.25">
      <c r="A59" t="s">
        <v>839</v>
      </c>
      <c r="B59" t="s">
        <v>694</v>
      </c>
      <c r="C59" t="s">
        <v>39</v>
      </c>
      <c r="D59" t="s">
        <v>26</v>
      </c>
      <c r="E59">
        <v>27278</v>
      </c>
      <c r="F59" t="s">
        <v>477</v>
      </c>
      <c r="G59" t="s">
        <v>28</v>
      </c>
      <c r="H59" t="s">
        <v>110</v>
      </c>
      <c r="I59" t="s">
        <v>695</v>
      </c>
      <c r="J59" t="s">
        <v>223</v>
      </c>
      <c r="K59" t="s">
        <v>696</v>
      </c>
      <c r="L59" t="s">
        <v>697</v>
      </c>
      <c r="M59" t="s">
        <v>698</v>
      </c>
      <c r="N59" t="s">
        <v>64</v>
      </c>
      <c r="O59" t="s">
        <v>203</v>
      </c>
      <c r="R59" t="s">
        <v>183</v>
      </c>
      <c r="U59" t="s">
        <v>939</v>
      </c>
    </row>
    <row r="60" spans="1:21" x14ac:dyDescent="0.25">
      <c r="A60" t="s">
        <v>891</v>
      </c>
      <c r="B60" t="s">
        <v>354</v>
      </c>
      <c r="C60" t="s">
        <v>39</v>
      </c>
      <c r="D60" t="s">
        <v>26</v>
      </c>
      <c r="E60">
        <v>27278</v>
      </c>
      <c r="F60" t="s">
        <v>477</v>
      </c>
      <c r="G60" t="s">
        <v>28</v>
      </c>
      <c r="H60" t="s">
        <v>110</v>
      </c>
      <c r="I60" t="s">
        <v>568</v>
      </c>
      <c r="J60" t="s">
        <v>178</v>
      </c>
      <c r="K60" t="s">
        <v>569</v>
      </c>
      <c r="L60" t="s">
        <v>570</v>
      </c>
      <c r="M60" t="s">
        <v>226</v>
      </c>
      <c r="N60" t="s">
        <v>64</v>
      </c>
      <c r="O60" t="s">
        <v>846</v>
      </c>
      <c r="P60" t="s">
        <v>892</v>
      </c>
      <c r="U60" t="s">
        <v>939</v>
      </c>
    </row>
    <row r="61" spans="1:21" x14ac:dyDescent="0.25">
      <c r="A61" t="s">
        <v>921</v>
      </c>
      <c r="B61" t="s">
        <v>659</v>
      </c>
      <c r="C61" t="s">
        <v>39</v>
      </c>
      <c r="D61" t="s">
        <v>26</v>
      </c>
      <c r="E61">
        <v>27278</v>
      </c>
      <c r="F61" t="s">
        <v>477</v>
      </c>
      <c r="G61" t="s">
        <v>28</v>
      </c>
      <c r="H61" t="s">
        <v>110</v>
      </c>
      <c r="I61" t="s">
        <v>660</v>
      </c>
      <c r="J61" t="s">
        <v>661</v>
      </c>
      <c r="K61" t="s">
        <v>662</v>
      </c>
      <c r="L61" t="s">
        <v>663</v>
      </c>
      <c r="M61" t="s">
        <v>226</v>
      </c>
      <c r="N61" t="s">
        <v>64</v>
      </c>
      <c r="O61" t="s">
        <v>826</v>
      </c>
      <c r="P61" t="s">
        <v>922</v>
      </c>
      <c r="U61" t="s">
        <v>939</v>
      </c>
    </row>
    <row r="62" spans="1:21" x14ac:dyDescent="0.25">
      <c r="A62" t="s">
        <v>747</v>
      </c>
      <c r="B62" t="s">
        <v>397</v>
      </c>
      <c r="C62" t="s">
        <v>39</v>
      </c>
      <c r="D62" t="s">
        <v>26</v>
      </c>
      <c r="E62">
        <v>27278</v>
      </c>
      <c r="F62" t="s">
        <v>477</v>
      </c>
      <c r="G62" t="s">
        <v>28</v>
      </c>
      <c r="H62" t="s">
        <v>589</v>
      </c>
      <c r="I62" t="s">
        <v>537</v>
      </c>
      <c r="J62" t="s">
        <v>586</v>
      </c>
      <c r="K62" t="s">
        <v>249</v>
      </c>
      <c r="L62" t="s">
        <v>587</v>
      </c>
      <c r="M62" t="s">
        <v>588</v>
      </c>
      <c r="N62" t="s">
        <v>716</v>
      </c>
      <c r="P62" t="s">
        <v>748</v>
      </c>
      <c r="Q62" t="s">
        <v>746</v>
      </c>
      <c r="R62" t="s">
        <v>749</v>
      </c>
      <c r="U62" t="s">
        <v>939</v>
      </c>
    </row>
    <row r="63" spans="1:21" x14ac:dyDescent="0.25">
      <c r="A63" t="s">
        <v>747</v>
      </c>
      <c r="B63" t="s">
        <v>397</v>
      </c>
      <c r="C63" t="s">
        <v>47</v>
      </c>
      <c r="D63" t="s">
        <v>26</v>
      </c>
      <c r="E63">
        <v>27278</v>
      </c>
      <c r="F63" t="s">
        <v>477</v>
      </c>
      <c r="G63" t="s">
        <v>28</v>
      </c>
      <c r="H63" t="s">
        <v>253</v>
      </c>
      <c r="I63" t="s">
        <v>590</v>
      </c>
      <c r="J63" t="s">
        <v>586</v>
      </c>
      <c r="K63" t="s">
        <v>249</v>
      </c>
      <c r="L63" t="s">
        <v>587</v>
      </c>
      <c r="M63" t="s">
        <v>588</v>
      </c>
      <c r="N63" t="s">
        <v>64</v>
      </c>
      <c r="O63" t="s">
        <v>898</v>
      </c>
      <c r="P63" t="s">
        <v>899</v>
      </c>
      <c r="U63" t="s">
        <v>939</v>
      </c>
    </row>
    <row r="64" spans="1:21" x14ac:dyDescent="0.25">
      <c r="A64" t="s">
        <v>747</v>
      </c>
      <c r="B64" t="s">
        <v>397</v>
      </c>
      <c r="C64" t="s">
        <v>25</v>
      </c>
      <c r="D64" t="s">
        <v>26</v>
      </c>
      <c r="E64">
        <v>27278</v>
      </c>
      <c r="F64" t="s">
        <v>477</v>
      </c>
      <c r="G64" t="s">
        <v>28</v>
      </c>
      <c r="H64" t="s">
        <v>584</v>
      </c>
      <c r="I64" t="s">
        <v>585</v>
      </c>
      <c r="J64" t="s">
        <v>586</v>
      </c>
      <c r="K64" t="s">
        <v>249</v>
      </c>
      <c r="L64" t="s">
        <v>587</v>
      </c>
      <c r="M64" t="s">
        <v>588</v>
      </c>
      <c r="N64" t="s">
        <v>716</v>
      </c>
      <c r="P64" t="s">
        <v>755</v>
      </c>
      <c r="Q64" t="s">
        <v>746</v>
      </c>
      <c r="R64" t="s">
        <v>512</v>
      </c>
      <c r="U64" t="s">
        <v>939</v>
      </c>
    </row>
    <row r="65" spans="1:21" x14ac:dyDescent="0.25">
      <c r="A65" t="s">
        <v>883</v>
      </c>
      <c r="B65" t="s">
        <v>114</v>
      </c>
      <c r="C65" t="s">
        <v>39</v>
      </c>
      <c r="D65" t="s">
        <v>26</v>
      </c>
      <c r="E65">
        <v>27278</v>
      </c>
      <c r="F65" t="s">
        <v>477</v>
      </c>
      <c r="G65" t="s">
        <v>28</v>
      </c>
      <c r="H65" t="s">
        <v>110</v>
      </c>
      <c r="I65" t="s">
        <v>562</v>
      </c>
      <c r="J65" t="s">
        <v>232</v>
      </c>
      <c r="K65" t="s">
        <v>563</v>
      </c>
      <c r="L65" t="s">
        <v>564</v>
      </c>
      <c r="M65" t="s">
        <v>565</v>
      </c>
      <c r="N65" t="s">
        <v>64</v>
      </c>
      <c r="O65" t="s">
        <v>846</v>
      </c>
      <c r="P65" t="s">
        <v>884</v>
      </c>
      <c r="U65" t="s">
        <v>939</v>
      </c>
    </row>
    <row r="66" spans="1:21" x14ac:dyDescent="0.25">
      <c r="A66" t="s">
        <v>726</v>
      </c>
      <c r="B66" t="s">
        <v>114</v>
      </c>
      <c r="C66" t="s">
        <v>39</v>
      </c>
      <c r="D66" t="s">
        <v>26</v>
      </c>
      <c r="E66">
        <v>27278</v>
      </c>
      <c r="F66" t="s">
        <v>477</v>
      </c>
      <c r="G66" t="s">
        <v>28</v>
      </c>
      <c r="H66" t="s">
        <v>557</v>
      </c>
      <c r="I66" t="s">
        <v>558</v>
      </c>
      <c r="J66" t="s">
        <v>559</v>
      </c>
      <c r="K66" t="s">
        <v>302</v>
      </c>
      <c r="L66" t="s">
        <v>303</v>
      </c>
      <c r="M66" t="s">
        <v>560</v>
      </c>
      <c r="N66" t="s">
        <v>716</v>
      </c>
      <c r="P66" t="s">
        <v>743</v>
      </c>
      <c r="Q66" t="s">
        <v>737</v>
      </c>
      <c r="R66" t="s">
        <v>461</v>
      </c>
      <c r="U66" t="s">
        <v>939</v>
      </c>
    </row>
    <row r="67" spans="1:21" x14ac:dyDescent="0.25">
      <c r="A67" t="s">
        <v>726</v>
      </c>
      <c r="B67" t="s">
        <v>114</v>
      </c>
      <c r="C67" t="s">
        <v>47</v>
      </c>
      <c r="D67" t="s">
        <v>26</v>
      </c>
      <c r="E67">
        <v>27278</v>
      </c>
      <c r="F67" t="s">
        <v>477</v>
      </c>
      <c r="G67" t="s">
        <v>28</v>
      </c>
      <c r="H67" t="s">
        <v>124</v>
      </c>
      <c r="I67" t="s">
        <v>466</v>
      </c>
      <c r="J67" t="s">
        <v>559</v>
      </c>
      <c r="K67" t="s">
        <v>302</v>
      </c>
      <c r="L67" t="s">
        <v>303</v>
      </c>
      <c r="M67" t="s">
        <v>560</v>
      </c>
      <c r="N67" t="s">
        <v>716</v>
      </c>
      <c r="P67" t="s">
        <v>731</v>
      </c>
      <c r="Q67" t="s">
        <v>729</v>
      </c>
      <c r="R67" t="s">
        <v>461</v>
      </c>
      <c r="U67" t="s">
        <v>939</v>
      </c>
    </row>
    <row r="68" spans="1:21" x14ac:dyDescent="0.25">
      <c r="A68" t="s">
        <v>726</v>
      </c>
      <c r="B68" t="s">
        <v>114</v>
      </c>
      <c r="C68" t="s">
        <v>25</v>
      </c>
      <c r="D68" t="s">
        <v>26</v>
      </c>
      <c r="E68">
        <v>27278</v>
      </c>
      <c r="F68" t="s">
        <v>477</v>
      </c>
      <c r="G68" t="s">
        <v>28</v>
      </c>
      <c r="H68" t="s">
        <v>253</v>
      </c>
      <c r="I68" t="s">
        <v>462</v>
      </c>
      <c r="J68" t="s">
        <v>559</v>
      </c>
      <c r="K68" t="s">
        <v>302</v>
      </c>
      <c r="L68" t="s">
        <v>303</v>
      </c>
      <c r="M68" t="s">
        <v>560</v>
      </c>
      <c r="N68" t="s">
        <v>716</v>
      </c>
      <c r="P68" t="s">
        <v>727</v>
      </c>
      <c r="Q68" t="s">
        <v>721</v>
      </c>
      <c r="R68" t="s">
        <v>461</v>
      </c>
      <c r="U68" t="s">
        <v>939</v>
      </c>
    </row>
    <row r="69" spans="1:21" x14ac:dyDescent="0.25">
      <c r="A69" t="s">
        <v>726</v>
      </c>
      <c r="B69" t="s">
        <v>114</v>
      </c>
      <c r="C69" t="s">
        <v>67</v>
      </c>
      <c r="D69" t="s">
        <v>26</v>
      </c>
      <c r="E69">
        <v>27278</v>
      </c>
      <c r="F69" t="s">
        <v>477</v>
      </c>
      <c r="G69" t="s">
        <v>28</v>
      </c>
      <c r="H69" t="s">
        <v>504</v>
      </c>
      <c r="I69" t="s">
        <v>561</v>
      </c>
      <c r="J69" t="s">
        <v>559</v>
      </c>
      <c r="K69" t="s">
        <v>302</v>
      </c>
      <c r="L69" t="s">
        <v>303</v>
      </c>
      <c r="M69" t="s">
        <v>560</v>
      </c>
      <c r="N69" t="s">
        <v>716</v>
      </c>
      <c r="P69" t="s">
        <v>788</v>
      </c>
      <c r="Q69" t="s">
        <v>787</v>
      </c>
      <c r="R69" t="s">
        <v>461</v>
      </c>
      <c r="U69" t="s">
        <v>939</v>
      </c>
    </row>
    <row r="70" spans="1:21" x14ac:dyDescent="0.25">
      <c r="A70" t="s">
        <v>875</v>
      </c>
      <c r="B70" t="s">
        <v>100</v>
      </c>
      <c r="C70" t="s">
        <v>39</v>
      </c>
      <c r="D70" t="s">
        <v>26</v>
      </c>
      <c r="E70">
        <v>27278</v>
      </c>
      <c r="F70" t="s">
        <v>477</v>
      </c>
      <c r="G70" t="s">
        <v>28</v>
      </c>
      <c r="H70" t="s">
        <v>489</v>
      </c>
      <c r="I70" t="s">
        <v>545</v>
      </c>
      <c r="J70" t="s">
        <v>546</v>
      </c>
      <c r="K70" t="s">
        <v>547</v>
      </c>
      <c r="L70" t="s">
        <v>548</v>
      </c>
      <c r="M70" t="s">
        <v>549</v>
      </c>
      <c r="N70" t="s">
        <v>64</v>
      </c>
      <c r="O70" t="s">
        <v>826</v>
      </c>
      <c r="P70" t="s">
        <v>876</v>
      </c>
      <c r="U70" t="s">
        <v>939</v>
      </c>
    </row>
    <row r="71" spans="1:21" x14ac:dyDescent="0.25">
      <c r="A71" t="s">
        <v>854</v>
      </c>
      <c r="B71" t="s">
        <v>38</v>
      </c>
      <c r="C71" t="s">
        <v>39</v>
      </c>
      <c r="D71" t="s">
        <v>26</v>
      </c>
      <c r="E71">
        <v>27278</v>
      </c>
      <c r="F71" t="s">
        <v>477</v>
      </c>
      <c r="G71" t="s">
        <v>28</v>
      </c>
      <c r="H71" t="s">
        <v>110</v>
      </c>
      <c r="I71" t="s">
        <v>517</v>
      </c>
      <c r="J71" t="s">
        <v>518</v>
      </c>
      <c r="K71" t="s">
        <v>408</v>
      </c>
      <c r="L71" t="s">
        <v>519</v>
      </c>
      <c r="M71" t="s">
        <v>520</v>
      </c>
      <c r="N71" t="s">
        <v>64</v>
      </c>
      <c r="O71" t="s">
        <v>846</v>
      </c>
      <c r="U71" t="s">
        <v>939</v>
      </c>
    </row>
    <row r="72" spans="1:21" x14ac:dyDescent="0.25">
      <c r="A72" t="s">
        <v>744</v>
      </c>
      <c r="B72" t="s">
        <v>228</v>
      </c>
      <c r="C72" t="s">
        <v>25</v>
      </c>
      <c r="D72" t="s">
        <v>26</v>
      </c>
      <c r="E72">
        <v>27278</v>
      </c>
      <c r="F72" t="s">
        <v>477</v>
      </c>
      <c r="G72" t="s">
        <v>28</v>
      </c>
      <c r="H72" t="s">
        <v>110</v>
      </c>
      <c r="I72" t="s">
        <v>486</v>
      </c>
      <c r="J72" t="s">
        <v>470</v>
      </c>
      <c r="K72" t="s">
        <v>471</v>
      </c>
      <c r="L72" t="s">
        <v>472</v>
      </c>
      <c r="M72" t="s">
        <v>473</v>
      </c>
      <c r="N72" t="s">
        <v>716</v>
      </c>
      <c r="P72" t="s">
        <v>745</v>
      </c>
      <c r="Q72" t="s">
        <v>746</v>
      </c>
      <c r="R72" t="s">
        <v>746</v>
      </c>
      <c r="U72" t="s">
        <v>939</v>
      </c>
    </row>
    <row r="73" spans="1:21" x14ac:dyDescent="0.25">
      <c r="A73" t="s">
        <v>916</v>
      </c>
      <c r="B73" t="s">
        <v>643</v>
      </c>
      <c r="C73" t="s">
        <v>39</v>
      </c>
      <c r="D73" t="s">
        <v>26</v>
      </c>
      <c r="E73">
        <v>27278</v>
      </c>
      <c r="F73" t="s">
        <v>477</v>
      </c>
      <c r="G73" t="s">
        <v>28</v>
      </c>
      <c r="H73" t="s">
        <v>110</v>
      </c>
      <c r="I73" t="s">
        <v>644</v>
      </c>
      <c r="J73" t="s">
        <v>645</v>
      </c>
      <c r="K73" t="s">
        <v>646</v>
      </c>
      <c r="L73" t="s">
        <v>647</v>
      </c>
      <c r="M73" t="s">
        <v>45</v>
      </c>
      <c r="N73" t="s">
        <v>64</v>
      </c>
      <c r="O73" t="s">
        <v>846</v>
      </c>
      <c r="U73" t="s">
        <v>939</v>
      </c>
    </row>
    <row r="74" spans="1:21" x14ac:dyDescent="0.25">
      <c r="A74" t="s">
        <v>752</v>
      </c>
      <c r="B74" t="s">
        <v>38</v>
      </c>
      <c r="C74" t="s">
        <v>67</v>
      </c>
      <c r="D74" t="s">
        <v>26</v>
      </c>
      <c r="E74">
        <v>27278</v>
      </c>
      <c r="F74" t="s">
        <v>477</v>
      </c>
      <c r="G74" t="s">
        <v>28</v>
      </c>
      <c r="H74" t="s">
        <v>508</v>
      </c>
      <c r="I74" t="s">
        <v>509</v>
      </c>
      <c r="J74" t="s">
        <v>42</v>
      </c>
      <c r="K74" t="s">
        <v>43</v>
      </c>
      <c r="L74" t="s">
        <v>44</v>
      </c>
      <c r="M74" t="s">
        <v>45</v>
      </c>
      <c r="N74" t="s">
        <v>716</v>
      </c>
      <c r="P74" t="s">
        <v>753</v>
      </c>
      <c r="Q74" t="s">
        <v>746</v>
      </c>
      <c r="R74" t="s">
        <v>512</v>
      </c>
      <c r="U74" t="s">
        <v>939</v>
      </c>
    </row>
    <row r="75" spans="1:21" x14ac:dyDescent="0.25">
      <c r="A75" t="s">
        <v>765</v>
      </c>
      <c r="B75" t="s">
        <v>94</v>
      </c>
      <c r="C75" t="s">
        <v>90</v>
      </c>
      <c r="D75" t="s">
        <v>26</v>
      </c>
      <c r="E75">
        <v>27278</v>
      </c>
      <c r="F75" t="s">
        <v>477</v>
      </c>
      <c r="G75" t="s">
        <v>28</v>
      </c>
      <c r="H75" t="s">
        <v>534</v>
      </c>
      <c r="I75" t="s">
        <v>535</v>
      </c>
      <c r="J75" t="s">
        <v>97</v>
      </c>
      <c r="K75" t="s">
        <v>98</v>
      </c>
      <c r="L75" t="s">
        <v>99</v>
      </c>
      <c r="M75" t="s">
        <v>45</v>
      </c>
      <c r="N75" t="s">
        <v>716</v>
      </c>
      <c r="P75" t="s">
        <v>182</v>
      </c>
      <c r="Q75" t="s">
        <v>746</v>
      </c>
      <c r="R75" t="s">
        <v>461</v>
      </c>
      <c r="U75" t="s">
        <v>939</v>
      </c>
    </row>
    <row r="76" spans="1:21" x14ac:dyDescent="0.25">
      <c r="A76" t="s">
        <v>914</v>
      </c>
      <c r="B76" t="s">
        <v>411</v>
      </c>
      <c r="C76" t="s">
        <v>39</v>
      </c>
      <c r="D76" t="s">
        <v>26</v>
      </c>
      <c r="E76">
        <v>27278</v>
      </c>
      <c r="F76" t="s">
        <v>477</v>
      </c>
      <c r="G76" t="s">
        <v>28</v>
      </c>
      <c r="H76" t="s">
        <v>110</v>
      </c>
      <c r="I76" t="s">
        <v>622</v>
      </c>
      <c r="J76" t="s">
        <v>623</v>
      </c>
      <c r="K76" t="s">
        <v>624</v>
      </c>
      <c r="L76" t="s">
        <v>625</v>
      </c>
      <c r="M76" t="s">
        <v>626</v>
      </c>
      <c r="N76" t="s">
        <v>64</v>
      </c>
      <c r="O76" t="s">
        <v>846</v>
      </c>
      <c r="U76" t="s">
        <v>939</v>
      </c>
    </row>
    <row r="77" spans="1:21" x14ac:dyDescent="0.25">
      <c r="A77" t="s">
        <v>782</v>
      </c>
      <c r="B77" t="s">
        <v>681</v>
      </c>
      <c r="C77" t="s">
        <v>39</v>
      </c>
      <c r="D77" t="s">
        <v>26</v>
      </c>
      <c r="E77">
        <v>27278</v>
      </c>
      <c r="F77" t="s">
        <v>477</v>
      </c>
      <c r="G77" t="s">
        <v>28</v>
      </c>
      <c r="H77" t="s">
        <v>682</v>
      </c>
      <c r="I77" t="s">
        <v>585</v>
      </c>
      <c r="J77" t="s">
        <v>683</v>
      </c>
      <c r="K77" t="s">
        <v>672</v>
      </c>
      <c r="L77" t="s">
        <v>673</v>
      </c>
      <c r="M77" t="s">
        <v>457</v>
      </c>
      <c r="N77" t="s">
        <v>716</v>
      </c>
      <c r="P77" t="s">
        <v>783</v>
      </c>
      <c r="Q77" t="s">
        <v>746</v>
      </c>
      <c r="R77" t="s">
        <v>461</v>
      </c>
      <c r="U77" t="s">
        <v>939</v>
      </c>
    </row>
    <row r="78" spans="1:21" x14ac:dyDescent="0.25">
      <c r="A78" t="s">
        <v>762</v>
      </c>
      <c r="B78" t="s">
        <v>175</v>
      </c>
      <c r="C78" t="s">
        <v>85</v>
      </c>
      <c r="D78" t="s">
        <v>26</v>
      </c>
      <c r="E78">
        <v>27278</v>
      </c>
      <c r="F78" t="s">
        <v>477</v>
      </c>
      <c r="G78" t="s">
        <v>28</v>
      </c>
      <c r="H78" t="s">
        <v>634</v>
      </c>
      <c r="I78" t="s">
        <v>92</v>
      </c>
      <c r="J78" t="s">
        <v>178</v>
      </c>
      <c r="K78" t="s">
        <v>179</v>
      </c>
      <c r="L78" t="s">
        <v>180</v>
      </c>
      <c r="M78" t="s">
        <v>181</v>
      </c>
      <c r="N78" t="s">
        <v>64</v>
      </c>
      <c r="O78" t="s">
        <v>815</v>
      </c>
      <c r="P78" t="s">
        <v>816</v>
      </c>
      <c r="Q78" t="s">
        <v>816</v>
      </c>
      <c r="R78" t="s">
        <v>306</v>
      </c>
      <c r="U78" t="s">
        <v>939</v>
      </c>
    </row>
    <row r="79" spans="1:21" x14ac:dyDescent="0.25">
      <c r="A79" t="s">
        <v>762</v>
      </c>
      <c r="B79" t="s">
        <v>175</v>
      </c>
      <c r="C79" t="s">
        <v>71</v>
      </c>
      <c r="D79" t="s">
        <v>26</v>
      </c>
      <c r="E79">
        <v>27278</v>
      </c>
      <c r="F79" t="s">
        <v>477</v>
      </c>
      <c r="G79" t="s">
        <v>28</v>
      </c>
      <c r="H79" t="s">
        <v>634</v>
      </c>
      <c r="I79" t="s">
        <v>186</v>
      </c>
      <c r="J79" t="s">
        <v>178</v>
      </c>
      <c r="K79" t="s">
        <v>179</v>
      </c>
      <c r="L79" t="s">
        <v>180</v>
      </c>
      <c r="M79" t="s">
        <v>181</v>
      </c>
      <c r="N79" t="s">
        <v>64</v>
      </c>
      <c r="O79" t="s">
        <v>799</v>
      </c>
      <c r="P79" t="s">
        <v>475</v>
      </c>
      <c r="Q79" t="s">
        <v>475</v>
      </c>
      <c r="R79" t="s">
        <v>306</v>
      </c>
      <c r="U79" t="s">
        <v>939</v>
      </c>
    </row>
    <row r="80" spans="1:21" x14ac:dyDescent="0.25">
      <c r="A80" t="s">
        <v>762</v>
      </c>
      <c r="B80" t="s">
        <v>175</v>
      </c>
      <c r="C80" t="s">
        <v>464</v>
      </c>
      <c r="D80" t="s">
        <v>26</v>
      </c>
      <c r="E80">
        <v>27278</v>
      </c>
      <c r="F80" t="s">
        <v>477</v>
      </c>
      <c r="G80" t="s">
        <v>28</v>
      </c>
      <c r="H80" t="s">
        <v>636</v>
      </c>
      <c r="I80" t="s">
        <v>73</v>
      </c>
      <c r="J80" t="s">
        <v>178</v>
      </c>
      <c r="K80" t="s">
        <v>179</v>
      </c>
      <c r="L80" t="s">
        <v>180</v>
      </c>
      <c r="M80" t="s">
        <v>181</v>
      </c>
      <c r="N80" t="s">
        <v>64</v>
      </c>
      <c r="O80" t="s">
        <v>792</v>
      </c>
      <c r="P80" t="s">
        <v>65</v>
      </c>
      <c r="Q80" t="s">
        <v>65</v>
      </c>
      <c r="R80" t="s">
        <v>306</v>
      </c>
      <c r="U80" t="s">
        <v>939</v>
      </c>
    </row>
    <row r="81" spans="1:21" x14ac:dyDescent="0.25">
      <c r="A81" t="s">
        <v>762</v>
      </c>
      <c r="B81" t="s">
        <v>175</v>
      </c>
      <c r="C81" t="s">
        <v>637</v>
      </c>
      <c r="D81" t="s">
        <v>26</v>
      </c>
      <c r="E81">
        <v>27278</v>
      </c>
      <c r="F81" t="s">
        <v>477</v>
      </c>
      <c r="G81" t="s">
        <v>28</v>
      </c>
      <c r="H81" t="s">
        <v>634</v>
      </c>
      <c r="I81" t="s">
        <v>73</v>
      </c>
      <c r="J81" t="s">
        <v>178</v>
      </c>
      <c r="K81" t="s">
        <v>179</v>
      </c>
      <c r="L81" t="s">
        <v>180</v>
      </c>
      <c r="M81" t="s">
        <v>181</v>
      </c>
      <c r="N81" t="s">
        <v>64</v>
      </c>
      <c r="O81" t="s">
        <v>799</v>
      </c>
      <c r="P81" t="s">
        <v>185</v>
      </c>
      <c r="Q81" t="s">
        <v>185</v>
      </c>
      <c r="R81" t="s">
        <v>306</v>
      </c>
      <c r="U81" t="s">
        <v>939</v>
      </c>
    </row>
    <row r="82" spans="1:21" x14ac:dyDescent="0.25">
      <c r="A82" t="s">
        <v>762</v>
      </c>
      <c r="B82" t="s">
        <v>175</v>
      </c>
      <c r="C82" t="s">
        <v>630</v>
      </c>
      <c r="D82" t="s">
        <v>26</v>
      </c>
      <c r="E82">
        <v>27278</v>
      </c>
      <c r="F82" t="s">
        <v>477</v>
      </c>
      <c r="G82" t="s">
        <v>28</v>
      </c>
      <c r="H82" t="s">
        <v>633</v>
      </c>
      <c r="I82" t="s">
        <v>485</v>
      </c>
      <c r="J82" t="s">
        <v>178</v>
      </c>
      <c r="K82" t="s">
        <v>179</v>
      </c>
      <c r="L82" t="s">
        <v>180</v>
      </c>
      <c r="M82" t="s">
        <v>181</v>
      </c>
      <c r="N82" t="s">
        <v>716</v>
      </c>
      <c r="P82" t="s">
        <v>182</v>
      </c>
      <c r="Q82" t="s">
        <v>746</v>
      </c>
      <c r="R82" t="s">
        <v>183</v>
      </c>
      <c r="U82" t="s">
        <v>939</v>
      </c>
    </row>
    <row r="83" spans="1:21" x14ac:dyDescent="0.25">
      <c r="A83" t="s">
        <v>762</v>
      </c>
      <c r="B83" t="s">
        <v>175</v>
      </c>
      <c r="C83" t="s">
        <v>627</v>
      </c>
      <c r="D83" t="s">
        <v>26</v>
      </c>
      <c r="E83">
        <v>27278</v>
      </c>
      <c r="F83" t="s">
        <v>477</v>
      </c>
      <c r="G83" t="s">
        <v>28</v>
      </c>
      <c r="H83" t="s">
        <v>635</v>
      </c>
      <c r="I83" t="s">
        <v>458</v>
      </c>
      <c r="J83" t="s">
        <v>178</v>
      </c>
      <c r="K83" t="s">
        <v>179</v>
      </c>
      <c r="L83" t="s">
        <v>180</v>
      </c>
      <c r="M83" t="s">
        <v>181</v>
      </c>
      <c r="N83" t="s">
        <v>64</v>
      </c>
      <c r="O83" t="s">
        <v>823</v>
      </c>
      <c r="P83" t="s">
        <v>452</v>
      </c>
      <c r="Q83" t="s">
        <v>452</v>
      </c>
      <c r="R83" t="s">
        <v>306</v>
      </c>
      <c r="U83" t="s">
        <v>939</v>
      </c>
    </row>
    <row r="84" spans="1:21" x14ac:dyDescent="0.25">
      <c r="A84" t="s">
        <v>859</v>
      </c>
      <c r="B84" t="s">
        <v>50</v>
      </c>
      <c r="C84" t="s">
        <v>39</v>
      </c>
      <c r="D84" t="s">
        <v>26</v>
      </c>
      <c r="E84">
        <v>27278</v>
      </c>
      <c r="F84" t="s">
        <v>477</v>
      </c>
      <c r="G84" t="s">
        <v>28</v>
      </c>
      <c r="H84" t="s">
        <v>110</v>
      </c>
      <c r="I84" t="s">
        <v>532</v>
      </c>
      <c r="J84" t="s">
        <v>275</v>
      </c>
      <c r="K84" t="s">
        <v>276</v>
      </c>
      <c r="L84" t="s">
        <v>277</v>
      </c>
      <c r="M84" t="s">
        <v>278</v>
      </c>
      <c r="N84" t="s">
        <v>64</v>
      </c>
      <c r="O84" t="s">
        <v>860</v>
      </c>
      <c r="P84" t="s">
        <v>861</v>
      </c>
      <c r="U84" t="s">
        <v>939</v>
      </c>
    </row>
    <row r="85" spans="1:21" x14ac:dyDescent="0.25">
      <c r="A85" t="s">
        <v>859</v>
      </c>
      <c r="B85" t="s">
        <v>50</v>
      </c>
      <c r="C85" t="s">
        <v>25</v>
      </c>
      <c r="D85" t="s">
        <v>26</v>
      </c>
      <c r="E85">
        <v>27278</v>
      </c>
      <c r="F85" t="s">
        <v>477</v>
      </c>
      <c r="G85" t="s">
        <v>28</v>
      </c>
      <c r="H85" t="s">
        <v>110</v>
      </c>
      <c r="I85" t="s">
        <v>533</v>
      </c>
      <c r="J85" t="s">
        <v>275</v>
      </c>
      <c r="K85" t="s">
        <v>276</v>
      </c>
      <c r="L85" t="s">
        <v>277</v>
      </c>
      <c r="M85" t="s">
        <v>278</v>
      </c>
      <c r="N85" t="s">
        <v>64</v>
      </c>
      <c r="O85" t="s">
        <v>864</v>
      </c>
      <c r="P85" t="s">
        <v>865</v>
      </c>
      <c r="U85" t="s">
        <v>939</v>
      </c>
    </row>
    <row r="86" spans="1:21" x14ac:dyDescent="0.25">
      <c r="A86" t="s">
        <v>785</v>
      </c>
      <c r="B86" t="s">
        <v>638</v>
      </c>
      <c r="C86" t="s">
        <v>39</v>
      </c>
      <c r="D86" t="s">
        <v>26</v>
      </c>
      <c r="E86">
        <v>27278</v>
      </c>
      <c r="F86" t="s">
        <v>477</v>
      </c>
      <c r="G86" t="s">
        <v>28</v>
      </c>
      <c r="H86" t="s">
        <v>639</v>
      </c>
      <c r="I86" t="s">
        <v>485</v>
      </c>
      <c r="J86" t="s">
        <v>640</v>
      </c>
      <c r="K86" t="s">
        <v>465</v>
      </c>
      <c r="L86" t="s">
        <v>641</v>
      </c>
      <c r="M86" t="s">
        <v>642</v>
      </c>
      <c r="N86" t="s">
        <v>716</v>
      </c>
      <c r="P86" t="s">
        <v>786</v>
      </c>
      <c r="Q86" t="s">
        <v>746</v>
      </c>
      <c r="U86" t="s">
        <v>939</v>
      </c>
    </row>
    <row r="87" spans="1:21" x14ac:dyDescent="0.25">
      <c r="A87" t="s">
        <v>778</v>
      </c>
      <c r="B87" t="s">
        <v>664</v>
      </c>
      <c r="C87" t="s">
        <v>39</v>
      </c>
      <c r="D87" t="s">
        <v>26</v>
      </c>
      <c r="E87">
        <v>27278</v>
      </c>
      <c r="F87" t="s">
        <v>477</v>
      </c>
      <c r="G87" t="s">
        <v>28</v>
      </c>
      <c r="H87" t="s">
        <v>583</v>
      </c>
      <c r="I87" t="s">
        <v>665</v>
      </c>
      <c r="J87" t="s">
        <v>666</v>
      </c>
      <c r="K87" t="s">
        <v>249</v>
      </c>
      <c r="L87" t="s">
        <v>667</v>
      </c>
      <c r="M87" t="s">
        <v>668</v>
      </c>
      <c r="N87" t="s">
        <v>716</v>
      </c>
      <c r="P87" t="s">
        <v>779</v>
      </c>
      <c r="Q87" t="s">
        <v>746</v>
      </c>
      <c r="R87" t="s">
        <v>461</v>
      </c>
      <c r="U87" t="s">
        <v>939</v>
      </c>
    </row>
    <row r="88" spans="1:21" x14ac:dyDescent="0.25">
      <c r="A88" t="s">
        <v>724</v>
      </c>
      <c r="B88" t="s">
        <v>699</v>
      </c>
      <c r="C88" t="s">
        <v>39</v>
      </c>
      <c r="D88" t="s">
        <v>26</v>
      </c>
      <c r="E88">
        <v>27278</v>
      </c>
      <c r="F88" t="s">
        <v>477</v>
      </c>
      <c r="G88" t="s">
        <v>28</v>
      </c>
      <c r="H88" t="s">
        <v>707</v>
      </c>
      <c r="I88" t="s">
        <v>708</v>
      </c>
      <c r="J88" t="s">
        <v>704</v>
      </c>
      <c r="K88" t="s">
        <v>224</v>
      </c>
      <c r="L88" t="s">
        <v>225</v>
      </c>
      <c r="M88" t="s">
        <v>702</v>
      </c>
      <c r="N88" t="s">
        <v>716</v>
      </c>
      <c r="P88" t="s">
        <v>725</v>
      </c>
      <c r="Q88" t="s">
        <v>721</v>
      </c>
      <c r="R88" t="s">
        <v>183</v>
      </c>
      <c r="U88" t="s">
        <v>939</v>
      </c>
    </row>
    <row r="89" spans="1:21" x14ac:dyDescent="0.25">
      <c r="A89" t="s">
        <v>724</v>
      </c>
      <c r="B89" t="s">
        <v>699</v>
      </c>
      <c r="C89" t="s">
        <v>47</v>
      </c>
      <c r="D89" t="s">
        <v>26</v>
      </c>
      <c r="E89">
        <v>27278</v>
      </c>
      <c r="F89" t="s">
        <v>477</v>
      </c>
      <c r="G89" t="s">
        <v>28</v>
      </c>
      <c r="H89" t="s">
        <v>707</v>
      </c>
      <c r="I89" t="s">
        <v>364</v>
      </c>
      <c r="J89" t="s">
        <v>704</v>
      </c>
      <c r="K89" t="s">
        <v>224</v>
      </c>
      <c r="L89" t="s">
        <v>225</v>
      </c>
      <c r="M89" t="s">
        <v>702</v>
      </c>
      <c r="N89" t="s">
        <v>716</v>
      </c>
      <c r="P89" t="s">
        <v>730</v>
      </c>
      <c r="Q89" t="s">
        <v>729</v>
      </c>
      <c r="R89" t="s">
        <v>183</v>
      </c>
      <c r="U89" t="s">
        <v>939</v>
      </c>
    </row>
    <row r="90" spans="1:21" x14ac:dyDescent="0.25">
      <c r="A90" t="s">
        <v>724</v>
      </c>
      <c r="B90" t="s">
        <v>699</v>
      </c>
      <c r="C90" t="s">
        <v>25</v>
      </c>
      <c r="D90" t="s">
        <v>26</v>
      </c>
      <c r="E90">
        <v>27278</v>
      </c>
      <c r="F90" t="s">
        <v>477</v>
      </c>
      <c r="G90" t="s">
        <v>28</v>
      </c>
      <c r="H90" t="s">
        <v>706</v>
      </c>
      <c r="I90" t="s">
        <v>606</v>
      </c>
      <c r="J90" t="s">
        <v>704</v>
      </c>
      <c r="K90" t="s">
        <v>224</v>
      </c>
      <c r="L90" t="s">
        <v>225</v>
      </c>
      <c r="M90" t="s">
        <v>702</v>
      </c>
      <c r="N90" t="s">
        <v>716</v>
      </c>
      <c r="P90" t="s">
        <v>734</v>
      </c>
      <c r="Q90" t="s">
        <v>733</v>
      </c>
      <c r="R90" t="s">
        <v>183</v>
      </c>
      <c r="U90" t="s">
        <v>939</v>
      </c>
    </row>
    <row r="91" spans="1:21" x14ac:dyDescent="0.25">
      <c r="A91" t="s">
        <v>724</v>
      </c>
      <c r="B91" t="s">
        <v>699</v>
      </c>
      <c r="C91" t="s">
        <v>67</v>
      </c>
      <c r="D91" t="s">
        <v>26</v>
      </c>
      <c r="E91">
        <v>27278</v>
      </c>
      <c r="F91" t="s">
        <v>477</v>
      </c>
      <c r="G91" t="s">
        <v>28</v>
      </c>
      <c r="H91" t="s">
        <v>705</v>
      </c>
      <c r="I91" t="s">
        <v>507</v>
      </c>
      <c r="J91" t="s">
        <v>704</v>
      </c>
      <c r="K91" t="s">
        <v>224</v>
      </c>
      <c r="L91" t="s">
        <v>225</v>
      </c>
      <c r="M91" t="s">
        <v>702</v>
      </c>
      <c r="N91" t="s">
        <v>716</v>
      </c>
      <c r="P91" t="s">
        <v>742</v>
      </c>
      <c r="Q91" t="s">
        <v>737</v>
      </c>
      <c r="R91" t="s">
        <v>183</v>
      </c>
      <c r="U91" t="s">
        <v>939</v>
      </c>
    </row>
    <row r="92" spans="1:21" x14ac:dyDescent="0.25">
      <c r="A92" t="s">
        <v>724</v>
      </c>
      <c r="B92" t="s">
        <v>699</v>
      </c>
      <c r="C92" t="s">
        <v>58</v>
      </c>
      <c r="D92" t="s">
        <v>26</v>
      </c>
      <c r="E92">
        <v>27278</v>
      </c>
      <c r="F92" t="s">
        <v>477</v>
      </c>
      <c r="G92" t="s">
        <v>28</v>
      </c>
      <c r="H92" t="s">
        <v>703</v>
      </c>
      <c r="I92" t="s">
        <v>507</v>
      </c>
      <c r="J92" t="s">
        <v>704</v>
      </c>
      <c r="K92" t="s">
        <v>224</v>
      </c>
      <c r="L92" t="s">
        <v>225</v>
      </c>
      <c r="M92" t="s">
        <v>702</v>
      </c>
      <c r="N92" t="s">
        <v>716</v>
      </c>
      <c r="P92" t="s">
        <v>764</v>
      </c>
      <c r="Q92" t="s">
        <v>746</v>
      </c>
      <c r="R92" t="s">
        <v>183</v>
      </c>
      <c r="U92" t="s">
        <v>939</v>
      </c>
    </row>
    <row r="93" spans="1:21" x14ac:dyDescent="0.25">
      <c r="A93" t="s">
        <v>724</v>
      </c>
      <c r="B93" t="s">
        <v>699</v>
      </c>
      <c r="C93" t="s">
        <v>69</v>
      </c>
      <c r="D93" t="s">
        <v>26</v>
      </c>
      <c r="E93">
        <v>27278</v>
      </c>
      <c r="F93" t="s">
        <v>477</v>
      </c>
      <c r="G93" t="s">
        <v>28</v>
      </c>
      <c r="H93" t="s">
        <v>700</v>
      </c>
      <c r="I93" t="s">
        <v>701</v>
      </c>
      <c r="J93" t="s">
        <v>369</v>
      </c>
      <c r="K93" t="s">
        <v>224</v>
      </c>
      <c r="L93" t="s">
        <v>225</v>
      </c>
      <c r="M93" t="s">
        <v>702</v>
      </c>
      <c r="N93" t="s">
        <v>64</v>
      </c>
      <c r="O93" t="s">
        <v>821</v>
      </c>
      <c r="P93" t="s">
        <v>822</v>
      </c>
      <c r="Q93" t="s">
        <v>746</v>
      </c>
      <c r="U93" t="s">
        <v>939</v>
      </c>
    </row>
    <row r="94" spans="1:21" x14ac:dyDescent="0.25">
      <c r="A94" t="s">
        <v>760</v>
      </c>
      <c r="B94" t="s">
        <v>147</v>
      </c>
      <c r="C94" t="s">
        <v>25</v>
      </c>
      <c r="D94" t="s">
        <v>26</v>
      </c>
      <c r="E94">
        <v>27278</v>
      </c>
      <c r="F94" t="s">
        <v>477</v>
      </c>
      <c r="G94" t="s">
        <v>28</v>
      </c>
      <c r="H94" t="s">
        <v>614</v>
      </c>
      <c r="I94" t="s">
        <v>460</v>
      </c>
      <c r="J94" t="s">
        <v>202</v>
      </c>
      <c r="K94" t="s">
        <v>615</v>
      </c>
      <c r="L94" t="s">
        <v>616</v>
      </c>
      <c r="M94" t="s">
        <v>617</v>
      </c>
      <c r="N94" t="s">
        <v>716</v>
      </c>
      <c r="P94" t="s">
        <v>761</v>
      </c>
      <c r="Q94" t="s">
        <v>746</v>
      </c>
      <c r="R94" t="s">
        <v>183</v>
      </c>
      <c r="U94" t="s">
        <v>939</v>
      </c>
    </row>
    <row r="95" spans="1:21" x14ac:dyDescent="0.25">
      <c r="A95" t="s">
        <v>738</v>
      </c>
      <c r="B95" t="s">
        <v>24</v>
      </c>
      <c r="C95" t="s">
        <v>67</v>
      </c>
      <c r="D95" t="s">
        <v>26</v>
      </c>
      <c r="E95">
        <v>27278</v>
      </c>
      <c r="F95" t="s">
        <v>477</v>
      </c>
      <c r="G95" t="s">
        <v>28</v>
      </c>
      <c r="H95" t="s">
        <v>506</v>
      </c>
      <c r="I95" t="s">
        <v>507</v>
      </c>
      <c r="J95" t="s">
        <v>31</v>
      </c>
      <c r="K95" t="s">
        <v>32</v>
      </c>
      <c r="L95" t="s">
        <v>33</v>
      </c>
      <c r="M95" t="s">
        <v>34</v>
      </c>
      <c r="N95" t="s">
        <v>716</v>
      </c>
      <c r="P95" t="s">
        <v>739</v>
      </c>
      <c r="Q95" t="s">
        <v>737</v>
      </c>
      <c r="R95" t="s">
        <v>183</v>
      </c>
      <c r="U95" t="s">
        <v>939</v>
      </c>
    </row>
    <row r="96" spans="1:21" x14ac:dyDescent="0.25">
      <c r="A96" s="3" t="s">
        <v>1060</v>
      </c>
      <c r="B96" t="s">
        <v>114</v>
      </c>
      <c r="C96" t="s">
        <v>39</v>
      </c>
      <c r="D96" t="s">
        <v>26</v>
      </c>
      <c r="E96">
        <v>27278</v>
      </c>
      <c r="F96" t="s">
        <v>477</v>
      </c>
      <c r="G96" t="s">
        <v>28</v>
      </c>
      <c r="H96" t="s">
        <v>1061</v>
      </c>
      <c r="I96" t="s">
        <v>1062</v>
      </c>
      <c r="J96" t="s">
        <v>1063</v>
      </c>
      <c r="K96" t="s">
        <v>1064</v>
      </c>
      <c r="L96" t="s">
        <v>1065</v>
      </c>
      <c r="M96" t="s">
        <v>1066</v>
      </c>
      <c r="N96" t="s">
        <v>64</v>
      </c>
      <c r="O96" t="s">
        <v>864</v>
      </c>
      <c r="P96" t="s">
        <v>865</v>
      </c>
      <c r="U96" t="s">
        <v>939</v>
      </c>
    </row>
    <row r="97" spans="1:21" x14ac:dyDescent="0.25">
      <c r="A97" s="3" t="s">
        <v>1067</v>
      </c>
      <c r="B97" t="s">
        <v>1068</v>
      </c>
      <c r="C97" t="s">
        <v>67</v>
      </c>
      <c r="D97" t="s">
        <v>26</v>
      </c>
      <c r="E97">
        <v>27278</v>
      </c>
      <c r="F97" t="s">
        <v>477</v>
      </c>
      <c r="G97" t="s">
        <v>28</v>
      </c>
      <c r="H97" t="s">
        <v>1069</v>
      </c>
      <c r="I97" t="s">
        <v>460</v>
      </c>
      <c r="J97" t="s">
        <v>389</v>
      </c>
      <c r="K97" t="s">
        <v>441</v>
      </c>
      <c r="L97" t="s">
        <v>1070</v>
      </c>
      <c r="M97" t="s">
        <v>1071</v>
      </c>
      <c r="N97" t="s">
        <v>716</v>
      </c>
      <c r="P97" t="s">
        <v>786</v>
      </c>
      <c r="Q97" t="s">
        <v>746</v>
      </c>
      <c r="U97" t="s">
        <v>939</v>
      </c>
    </row>
    <row r="98" spans="1:21" x14ac:dyDescent="0.25">
      <c r="A98" s="3" t="s">
        <v>1072</v>
      </c>
      <c r="B98" t="s">
        <v>1073</v>
      </c>
      <c r="C98" t="s">
        <v>39</v>
      </c>
      <c r="D98" t="s">
        <v>26</v>
      </c>
      <c r="E98">
        <v>27278</v>
      </c>
      <c r="F98" t="s">
        <v>477</v>
      </c>
      <c r="G98" t="s">
        <v>28</v>
      </c>
      <c r="H98" t="s">
        <v>1074</v>
      </c>
      <c r="I98" t="s">
        <v>485</v>
      </c>
      <c r="J98" t="s">
        <v>1075</v>
      </c>
      <c r="K98" t="s">
        <v>289</v>
      </c>
      <c r="L98" t="s">
        <v>1076</v>
      </c>
      <c r="M98" t="s">
        <v>1077</v>
      </c>
      <c r="N98" t="s">
        <v>716</v>
      </c>
      <c r="P98" t="s">
        <v>779</v>
      </c>
      <c r="Q98" t="s">
        <v>746</v>
      </c>
      <c r="R98" s="1" t="s">
        <v>461</v>
      </c>
      <c r="U98" t="s">
        <v>939</v>
      </c>
    </row>
    <row r="99" spans="1:21" x14ac:dyDescent="0.25">
      <c r="A99" s="3" t="s">
        <v>1078</v>
      </c>
      <c r="B99" t="s">
        <v>1079</v>
      </c>
      <c r="C99" t="s">
        <v>47</v>
      </c>
      <c r="D99" t="s">
        <v>26</v>
      </c>
      <c r="E99">
        <v>27278</v>
      </c>
      <c r="F99" t="s">
        <v>477</v>
      </c>
      <c r="G99" t="s">
        <v>28</v>
      </c>
      <c r="H99" t="s">
        <v>1080</v>
      </c>
      <c r="I99" t="s">
        <v>1081</v>
      </c>
      <c r="J99" t="s">
        <v>1082</v>
      </c>
      <c r="K99" t="s">
        <v>142</v>
      </c>
      <c r="L99" t="s">
        <v>1083</v>
      </c>
      <c r="M99" t="s">
        <v>1084</v>
      </c>
      <c r="N99" t="s">
        <v>64</v>
      </c>
      <c r="O99" t="s">
        <v>792</v>
      </c>
      <c r="P99" t="s">
        <v>725</v>
      </c>
      <c r="Q99" t="s">
        <v>721</v>
      </c>
      <c r="R99" t="s">
        <v>183</v>
      </c>
      <c r="U99" t="s">
        <v>939</v>
      </c>
    </row>
    <row r="100" spans="1:21" x14ac:dyDescent="0.25">
      <c r="A100" s="3" t="s">
        <v>1085</v>
      </c>
      <c r="B100" t="s">
        <v>1086</v>
      </c>
      <c r="C100" t="s">
        <v>1087</v>
      </c>
      <c r="D100" t="s">
        <v>26</v>
      </c>
      <c r="E100">
        <v>27278</v>
      </c>
      <c r="F100" t="s">
        <v>477</v>
      </c>
      <c r="G100" t="s">
        <v>28</v>
      </c>
      <c r="H100" t="s">
        <v>1088</v>
      </c>
      <c r="I100" t="s">
        <v>281</v>
      </c>
      <c r="J100" t="s">
        <v>1089</v>
      </c>
      <c r="K100" t="s">
        <v>1090</v>
      </c>
      <c r="L100" t="s">
        <v>1091</v>
      </c>
      <c r="M100" t="s">
        <v>1092</v>
      </c>
      <c r="N100" s="1" t="s">
        <v>716</v>
      </c>
      <c r="O100" s="1"/>
      <c r="P100" t="s">
        <v>730</v>
      </c>
      <c r="Q100" t="s">
        <v>729</v>
      </c>
      <c r="R100" t="s">
        <v>183</v>
      </c>
      <c r="U100" t="s">
        <v>939</v>
      </c>
    </row>
    <row r="101" spans="1:21" x14ac:dyDescent="0.25">
      <c r="A101" s="3" t="s">
        <v>1085</v>
      </c>
      <c r="B101" t="s">
        <v>1086</v>
      </c>
      <c r="C101" t="s">
        <v>1093</v>
      </c>
      <c r="D101" t="s">
        <v>26</v>
      </c>
      <c r="E101">
        <v>27278</v>
      </c>
      <c r="F101" t="s">
        <v>477</v>
      </c>
      <c r="G101" t="s">
        <v>28</v>
      </c>
      <c r="H101" t="s">
        <v>1094</v>
      </c>
      <c r="I101" t="s">
        <v>1095</v>
      </c>
      <c r="J101" t="s">
        <v>1089</v>
      </c>
      <c r="K101" t="s">
        <v>1090</v>
      </c>
      <c r="L101" t="s">
        <v>1091</v>
      </c>
      <c r="M101" t="s">
        <v>1092</v>
      </c>
      <c r="N101" s="1" t="s">
        <v>716</v>
      </c>
      <c r="O101" s="1"/>
      <c r="P101" t="s">
        <v>734</v>
      </c>
      <c r="Q101" s="1" t="s">
        <v>733</v>
      </c>
      <c r="R101" s="1" t="s">
        <v>183</v>
      </c>
      <c r="U101" t="s">
        <v>939</v>
      </c>
    </row>
    <row r="102" spans="1:21" x14ac:dyDescent="0.25">
      <c r="A102" s="3" t="s">
        <v>1096</v>
      </c>
      <c r="B102" t="s">
        <v>1097</v>
      </c>
      <c r="C102" t="s">
        <v>39</v>
      </c>
      <c r="D102" t="s">
        <v>26</v>
      </c>
      <c r="E102">
        <v>27278</v>
      </c>
      <c r="F102" t="s">
        <v>477</v>
      </c>
      <c r="G102" t="s">
        <v>28</v>
      </c>
      <c r="H102" t="s">
        <v>110</v>
      </c>
      <c r="I102" t="s">
        <v>1098</v>
      </c>
      <c r="J102" t="s">
        <v>1099</v>
      </c>
      <c r="K102" t="s">
        <v>1100</v>
      </c>
      <c r="L102" t="s">
        <v>1101</v>
      </c>
      <c r="M102" t="s">
        <v>1102</v>
      </c>
      <c r="N102" t="s">
        <v>64</v>
      </c>
      <c r="O102" t="s">
        <v>846</v>
      </c>
      <c r="P102" t="s">
        <v>742</v>
      </c>
      <c r="Q102" t="s">
        <v>737</v>
      </c>
      <c r="R102" t="s">
        <v>183</v>
      </c>
      <c r="U102" t="s">
        <v>939</v>
      </c>
    </row>
    <row r="103" spans="1:21" x14ac:dyDescent="0.25">
      <c r="A103" s="3" t="s">
        <v>1103</v>
      </c>
      <c r="B103" t="s">
        <v>1104</v>
      </c>
      <c r="C103" t="s">
        <v>39</v>
      </c>
      <c r="D103" t="s">
        <v>26</v>
      </c>
      <c r="E103">
        <v>27278</v>
      </c>
      <c r="F103" t="s">
        <v>477</v>
      </c>
      <c r="G103" t="s">
        <v>28</v>
      </c>
      <c r="H103" t="s">
        <v>110</v>
      </c>
      <c r="I103" t="s">
        <v>1105</v>
      </c>
      <c r="J103" t="s">
        <v>1106</v>
      </c>
      <c r="K103" t="s">
        <v>1107</v>
      </c>
      <c r="L103" t="s">
        <v>1108</v>
      </c>
      <c r="M103" t="s">
        <v>1109</v>
      </c>
      <c r="N103" t="s">
        <v>64</v>
      </c>
      <c r="O103" t="s">
        <v>846</v>
      </c>
      <c r="P103" t="s">
        <v>764</v>
      </c>
      <c r="Q103" t="s">
        <v>746</v>
      </c>
      <c r="R103" t="s">
        <v>183</v>
      </c>
      <c r="U103" t="s">
        <v>939</v>
      </c>
    </row>
    <row r="104" spans="1:21" x14ac:dyDescent="0.25">
      <c r="A104" s="3" t="s">
        <v>1110</v>
      </c>
      <c r="B104" t="s">
        <v>1111</v>
      </c>
      <c r="C104" t="s">
        <v>39</v>
      </c>
      <c r="D104" t="s">
        <v>26</v>
      </c>
      <c r="E104">
        <v>27278</v>
      </c>
      <c r="F104" t="s">
        <v>477</v>
      </c>
      <c r="G104" t="s">
        <v>28</v>
      </c>
      <c r="H104" t="s">
        <v>110</v>
      </c>
      <c r="I104" t="s">
        <v>1112</v>
      </c>
      <c r="J104" t="s">
        <v>178</v>
      </c>
      <c r="K104" t="s">
        <v>1113</v>
      </c>
      <c r="L104" t="s">
        <v>1114</v>
      </c>
      <c r="M104" t="s">
        <v>1115</v>
      </c>
      <c r="N104" t="s">
        <v>64</v>
      </c>
      <c r="O104" t="s">
        <v>846</v>
      </c>
      <c r="P104" t="s">
        <v>822</v>
      </c>
      <c r="Q104" t="s">
        <v>746</v>
      </c>
      <c r="U104" t="s">
        <v>939</v>
      </c>
    </row>
    <row r="105" spans="1:21" x14ac:dyDescent="0.25">
      <c r="A105" s="3" t="s">
        <v>1116</v>
      </c>
      <c r="B105" t="s">
        <v>94</v>
      </c>
      <c r="C105" t="s">
        <v>39</v>
      </c>
      <c r="D105" t="s">
        <v>26</v>
      </c>
      <c r="E105">
        <v>27278</v>
      </c>
      <c r="F105" t="s">
        <v>477</v>
      </c>
      <c r="G105" t="s">
        <v>28</v>
      </c>
      <c r="H105" t="s">
        <v>110</v>
      </c>
      <c r="I105" t="s">
        <v>1117</v>
      </c>
      <c r="J105" t="s">
        <v>97</v>
      </c>
      <c r="K105" t="s">
        <v>1118</v>
      </c>
      <c r="L105" t="s">
        <v>1119</v>
      </c>
      <c r="M105" t="s">
        <v>1120</v>
      </c>
      <c r="N105" t="s">
        <v>64</v>
      </c>
      <c r="O105" t="s">
        <v>846</v>
      </c>
      <c r="P105" t="s">
        <v>761</v>
      </c>
      <c r="Q105" t="s">
        <v>746</v>
      </c>
      <c r="R105" t="s">
        <v>183</v>
      </c>
      <c r="U105" t="s">
        <v>939</v>
      </c>
    </row>
    <row r="106" spans="1:21" x14ac:dyDescent="0.25">
      <c r="A106" s="4" t="s">
        <v>1121</v>
      </c>
      <c r="B106" t="s">
        <v>1122</v>
      </c>
      <c r="C106" t="s">
        <v>627</v>
      </c>
      <c r="D106" t="s">
        <v>26</v>
      </c>
      <c r="E106">
        <v>27278</v>
      </c>
      <c r="F106" t="s">
        <v>477</v>
      </c>
      <c r="G106" t="s">
        <v>28</v>
      </c>
      <c r="H106" t="s">
        <v>1123</v>
      </c>
      <c r="I106" t="s">
        <v>1124</v>
      </c>
      <c r="J106" t="s">
        <v>1125</v>
      </c>
      <c r="K106" t="s">
        <v>217</v>
      </c>
      <c r="L106" t="s">
        <v>1126</v>
      </c>
      <c r="M106" t="s">
        <v>1127</v>
      </c>
      <c r="N106" s="1" t="s">
        <v>716</v>
      </c>
      <c r="P106" t="s">
        <v>739</v>
      </c>
      <c r="Q106" t="s">
        <v>737</v>
      </c>
      <c r="R106" s="1" t="s">
        <v>183</v>
      </c>
      <c r="U106" t="s">
        <v>939</v>
      </c>
    </row>
    <row r="107" spans="1:21" x14ac:dyDescent="0.25">
      <c r="A107" s="3" t="s">
        <v>1121</v>
      </c>
      <c r="B107" t="s">
        <v>1122</v>
      </c>
      <c r="C107" t="s">
        <v>629</v>
      </c>
      <c r="D107" t="s">
        <v>26</v>
      </c>
      <c r="E107">
        <v>27278</v>
      </c>
      <c r="F107" t="s">
        <v>477</v>
      </c>
      <c r="G107" t="s">
        <v>28</v>
      </c>
      <c r="H107" t="s">
        <v>1123</v>
      </c>
      <c r="I107" t="s">
        <v>1128</v>
      </c>
      <c r="J107" t="s">
        <v>1125</v>
      </c>
      <c r="K107" t="s">
        <v>217</v>
      </c>
      <c r="L107" t="s">
        <v>1126</v>
      </c>
      <c r="M107" t="s">
        <v>1127</v>
      </c>
      <c r="N107" s="1" t="s">
        <v>716</v>
      </c>
      <c r="P107" t="s">
        <v>721</v>
      </c>
      <c r="Q107" t="s">
        <v>721</v>
      </c>
      <c r="R107" s="1" t="s">
        <v>183</v>
      </c>
      <c r="U107" t="s">
        <v>939</v>
      </c>
    </row>
    <row r="108" spans="1:21" x14ac:dyDescent="0.25">
      <c r="A108" s="3" t="s">
        <v>1121</v>
      </c>
      <c r="B108" t="s">
        <v>1122</v>
      </c>
      <c r="C108" t="s">
        <v>1050</v>
      </c>
      <c r="D108" t="s">
        <v>26</v>
      </c>
      <c r="E108">
        <v>27278</v>
      </c>
      <c r="F108" t="s">
        <v>477</v>
      </c>
      <c r="G108" t="s">
        <v>28</v>
      </c>
      <c r="H108" t="s">
        <v>1123</v>
      </c>
      <c r="I108" t="s">
        <v>1129</v>
      </c>
      <c r="J108" t="s">
        <v>1125</v>
      </c>
      <c r="K108" t="s">
        <v>217</v>
      </c>
      <c r="L108" t="s">
        <v>1126</v>
      </c>
      <c r="M108" t="s">
        <v>1127</v>
      </c>
      <c r="N108" s="1" t="s">
        <v>716</v>
      </c>
      <c r="P108" s="1" t="s">
        <v>729</v>
      </c>
      <c r="Q108" s="1" t="s">
        <v>729</v>
      </c>
      <c r="R108" s="1" t="s">
        <v>183</v>
      </c>
      <c r="U108" t="s">
        <v>939</v>
      </c>
    </row>
    <row r="109" spans="1:21" x14ac:dyDescent="0.25">
      <c r="A109" s="4" t="s">
        <v>1130</v>
      </c>
      <c r="B109" t="s">
        <v>1131</v>
      </c>
      <c r="C109" t="s">
        <v>101</v>
      </c>
      <c r="D109" t="s">
        <v>26</v>
      </c>
      <c r="E109">
        <v>27278</v>
      </c>
      <c r="F109" t="s">
        <v>477</v>
      </c>
      <c r="G109" t="s">
        <v>28</v>
      </c>
      <c r="H109" t="s">
        <v>1132</v>
      </c>
      <c r="I109" t="s">
        <v>1013</v>
      </c>
      <c r="J109" t="s">
        <v>1133</v>
      </c>
      <c r="K109" t="s">
        <v>1134</v>
      </c>
      <c r="L109" t="s">
        <v>628</v>
      </c>
      <c r="M109" t="s">
        <v>1135</v>
      </c>
      <c r="N109" s="1" t="s">
        <v>716</v>
      </c>
      <c r="P109" s="1" t="s">
        <v>720</v>
      </c>
      <c r="Q109" s="1" t="s">
        <v>721</v>
      </c>
      <c r="R109" s="1" t="s">
        <v>183</v>
      </c>
      <c r="U109" t="s">
        <v>939</v>
      </c>
    </row>
    <row r="110" spans="1:21" x14ac:dyDescent="0.25">
      <c r="A110" s="3" t="s">
        <v>1130</v>
      </c>
      <c r="B110" t="s">
        <v>1131</v>
      </c>
      <c r="C110" t="s">
        <v>90</v>
      </c>
      <c r="D110" t="s">
        <v>26</v>
      </c>
      <c r="E110">
        <v>27278</v>
      </c>
      <c r="F110" t="s">
        <v>477</v>
      </c>
      <c r="G110" t="s">
        <v>28</v>
      </c>
      <c r="H110" t="s">
        <v>1136</v>
      </c>
      <c r="I110" t="s">
        <v>92</v>
      </c>
      <c r="J110" t="s">
        <v>1133</v>
      </c>
      <c r="K110" t="s">
        <v>1134</v>
      </c>
      <c r="L110" t="s">
        <v>628</v>
      </c>
      <c r="M110" t="s">
        <v>1135</v>
      </c>
      <c r="N110" s="1" t="s">
        <v>716</v>
      </c>
      <c r="P110" s="1" t="s">
        <v>728</v>
      </c>
      <c r="Q110" s="1" t="s">
        <v>729</v>
      </c>
      <c r="R110" s="1" t="s">
        <v>183</v>
      </c>
      <c r="U110" t="s">
        <v>939</v>
      </c>
    </row>
    <row r="111" spans="1:21" x14ac:dyDescent="0.25">
      <c r="A111" s="3" t="s">
        <v>1130</v>
      </c>
      <c r="B111" t="s">
        <v>1131</v>
      </c>
      <c r="C111" t="s">
        <v>79</v>
      </c>
      <c r="D111" t="s">
        <v>26</v>
      </c>
      <c r="E111">
        <v>27278</v>
      </c>
      <c r="F111" t="s">
        <v>477</v>
      </c>
      <c r="G111" t="s">
        <v>28</v>
      </c>
      <c r="H111" t="s">
        <v>80</v>
      </c>
      <c r="I111" t="s">
        <v>458</v>
      </c>
      <c r="J111" t="s">
        <v>1133</v>
      </c>
      <c r="K111" t="s">
        <v>1134</v>
      </c>
      <c r="L111" t="s">
        <v>628</v>
      </c>
      <c r="M111" t="s">
        <v>1135</v>
      </c>
      <c r="N111" s="1" t="s">
        <v>716</v>
      </c>
      <c r="P111" s="1" t="s">
        <v>732</v>
      </c>
      <c r="Q111" s="1" t="s">
        <v>733</v>
      </c>
      <c r="R111" s="1" t="s">
        <v>183</v>
      </c>
      <c r="U111" t="s">
        <v>939</v>
      </c>
    </row>
    <row r="112" spans="1:21" x14ac:dyDescent="0.25">
      <c r="A112" s="4" t="s">
        <v>1137</v>
      </c>
      <c r="B112" t="s">
        <v>1138</v>
      </c>
      <c r="C112" t="s">
        <v>39</v>
      </c>
      <c r="D112" t="s">
        <v>26</v>
      </c>
      <c r="E112">
        <v>27278</v>
      </c>
      <c r="F112" t="s">
        <v>477</v>
      </c>
      <c r="G112" t="s">
        <v>28</v>
      </c>
      <c r="H112" t="s">
        <v>361</v>
      </c>
      <c r="I112" t="s">
        <v>558</v>
      </c>
      <c r="J112" t="s">
        <v>1139</v>
      </c>
      <c r="K112" t="s">
        <v>476</v>
      </c>
      <c r="L112" t="s">
        <v>1140</v>
      </c>
      <c r="M112" t="s">
        <v>1141</v>
      </c>
      <c r="N112" s="1" t="s">
        <v>716</v>
      </c>
      <c r="P112" s="1" t="s">
        <v>1142</v>
      </c>
      <c r="Q112" s="1" t="s">
        <v>746</v>
      </c>
      <c r="R112" s="1" t="s">
        <v>183</v>
      </c>
      <c r="U112" t="s">
        <v>939</v>
      </c>
    </row>
    <row r="113" spans="1:21" x14ac:dyDescent="0.25">
      <c r="A113" t="s">
        <v>938</v>
      </c>
      <c r="E113">
        <v>27278</v>
      </c>
      <c r="F113" t="s">
        <v>477</v>
      </c>
      <c r="G113" t="s">
        <v>28</v>
      </c>
      <c r="H113" s="2">
        <v>12000000</v>
      </c>
      <c r="I113">
        <v>0.28999999999999998</v>
      </c>
      <c r="M113" s="5">
        <v>45392</v>
      </c>
      <c r="N113" s="1" t="s">
        <v>716</v>
      </c>
      <c r="Q113" s="1" t="s">
        <v>746</v>
      </c>
      <c r="R113" s="1" t="s">
        <v>1143</v>
      </c>
      <c r="U113" t="s">
        <v>934</v>
      </c>
    </row>
    <row r="114" spans="1:21" x14ac:dyDescent="0.25">
      <c r="A114" t="s">
        <v>938</v>
      </c>
      <c r="E114">
        <v>27278</v>
      </c>
      <c r="F114" t="s">
        <v>477</v>
      </c>
      <c r="G114" t="s">
        <v>28</v>
      </c>
      <c r="H114" s="2">
        <v>240000</v>
      </c>
      <c r="I114">
        <v>9.93</v>
      </c>
      <c r="M114" s="5">
        <v>45392</v>
      </c>
      <c r="N114" s="1" t="s">
        <v>716</v>
      </c>
      <c r="P114" s="1" t="s">
        <v>787</v>
      </c>
      <c r="Q114" s="1" t="s">
        <v>787</v>
      </c>
      <c r="R114" s="1" t="s">
        <v>1143</v>
      </c>
      <c r="U114" t="s">
        <v>934</v>
      </c>
    </row>
    <row r="115" spans="1:21" x14ac:dyDescent="0.25">
      <c r="A115" t="s">
        <v>937</v>
      </c>
      <c r="E115">
        <v>27278</v>
      </c>
      <c r="F115" t="s">
        <v>477</v>
      </c>
      <c r="G115" t="s">
        <v>28</v>
      </c>
      <c r="H115" s="2">
        <v>12000000</v>
      </c>
      <c r="I115">
        <v>0.34</v>
      </c>
      <c r="M115" s="5">
        <v>45392</v>
      </c>
      <c r="N115" s="1" t="s">
        <v>716</v>
      </c>
      <c r="P115" s="1" t="s">
        <v>1144</v>
      </c>
      <c r="Q115" s="1" t="s">
        <v>746</v>
      </c>
      <c r="R115" s="1" t="s">
        <v>1143</v>
      </c>
      <c r="U115" t="s">
        <v>934</v>
      </c>
    </row>
    <row r="116" spans="1:21" x14ac:dyDescent="0.25">
      <c r="A116" t="s">
        <v>937</v>
      </c>
      <c r="E116">
        <v>27278</v>
      </c>
      <c r="F116" t="s">
        <v>477</v>
      </c>
      <c r="G116" t="s">
        <v>28</v>
      </c>
      <c r="H116" s="2">
        <v>240000</v>
      </c>
      <c r="I116">
        <f>I115*2</f>
        <v>0.68</v>
      </c>
      <c r="M116" s="5">
        <v>45392</v>
      </c>
      <c r="N116" s="1" t="s">
        <v>716</v>
      </c>
      <c r="P116" t="s">
        <v>1145</v>
      </c>
      <c r="Q116" s="1" t="s">
        <v>737</v>
      </c>
      <c r="R116" s="1" t="s">
        <v>1143</v>
      </c>
      <c r="U116" t="s">
        <v>934</v>
      </c>
    </row>
    <row r="117" spans="1:21" x14ac:dyDescent="0.25">
      <c r="A117" t="s">
        <v>937</v>
      </c>
      <c r="E117">
        <v>27278</v>
      </c>
      <c r="F117" t="s">
        <v>477</v>
      </c>
      <c r="G117" t="s">
        <v>28</v>
      </c>
      <c r="H117" s="2">
        <v>480000</v>
      </c>
      <c r="I117">
        <f>I115*4</f>
        <v>1.36</v>
      </c>
      <c r="M117" s="5">
        <v>45392</v>
      </c>
      <c r="N117" s="1" t="s">
        <v>716</v>
      </c>
      <c r="P117" t="s">
        <v>1146</v>
      </c>
      <c r="Q117" s="1" t="s">
        <v>733</v>
      </c>
      <c r="R117" s="1" t="s">
        <v>1143</v>
      </c>
      <c r="U117" t="s">
        <v>934</v>
      </c>
    </row>
    <row r="118" spans="1:21" x14ac:dyDescent="0.25">
      <c r="A118" t="s">
        <v>937</v>
      </c>
      <c r="E118">
        <v>27278</v>
      </c>
      <c r="F118" t="s">
        <v>477</v>
      </c>
      <c r="G118" t="s">
        <v>28</v>
      </c>
      <c r="H118" s="2">
        <v>960000</v>
      </c>
      <c r="I118">
        <f>I115*8</f>
        <v>2.72</v>
      </c>
      <c r="M118" s="5">
        <v>45392</v>
      </c>
      <c r="N118" s="1" t="s">
        <v>716</v>
      </c>
      <c r="P118" t="s">
        <v>1147</v>
      </c>
      <c r="Q118" s="1" t="s">
        <v>729</v>
      </c>
      <c r="R118" s="1" t="s">
        <v>1143</v>
      </c>
      <c r="U118" t="s">
        <v>934</v>
      </c>
    </row>
    <row r="119" spans="1:21" x14ac:dyDescent="0.25">
      <c r="A119" t="s">
        <v>937</v>
      </c>
      <c r="E119">
        <v>27278</v>
      </c>
      <c r="F119" t="s">
        <v>477</v>
      </c>
      <c r="G119" t="s">
        <v>28</v>
      </c>
      <c r="H119" s="2">
        <v>192000</v>
      </c>
      <c r="I119">
        <f>I115*16</f>
        <v>5.44</v>
      </c>
      <c r="M119" s="5">
        <v>45392</v>
      </c>
      <c r="N119" s="1" t="s">
        <v>716</v>
      </c>
      <c r="P119" t="s">
        <v>1148</v>
      </c>
      <c r="Q119" s="1" t="s">
        <v>721</v>
      </c>
      <c r="R119" s="1" t="s">
        <v>1143</v>
      </c>
      <c r="U119" t="s">
        <v>934</v>
      </c>
    </row>
    <row r="120" spans="1:21" x14ac:dyDescent="0.25">
      <c r="A120" s="1" t="s">
        <v>937</v>
      </c>
      <c r="E120">
        <v>27278</v>
      </c>
      <c r="F120" t="s">
        <v>477</v>
      </c>
      <c r="G120" t="s">
        <v>28</v>
      </c>
      <c r="H120" s="2">
        <v>216000</v>
      </c>
      <c r="I120">
        <f>I115*18</f>
        <v>6.12</v>
      </c>
      <c r="M120" s="5">
        <v>45392</v>
      </c>
      <c r="N120" s="1" t="s">
        <v>716</v>
      </c>
      <c r="P120" t="s">
        <v>1149</v>
      </c>
      <c r="Q120" s="1" t="s">
        <v>787</v>
      </c>
      <c r="R120" s="1" t="s">
        <v>1143</v>
      </c>
      <c r="U120" t="s">
        <v>934</v>
      </c>
    </row>
    <row r="121" spans="1:21" x14ac:dyDescent="0.25">
      <c r="A121" s="1" t="s">
        <v>935</v>
      </c>
      <c r="E121">
        <v>27278</v>
      </c>
      <c r="F121" t="s">
        <v>477</v>
      </c>
      <c r="G121" t="s">
        <v>28</v>
      </c>
      <c r="H121" s="2">
        <v>12000000</v>
      </c>
      <c r="I121">
        <v>0.17</v>
      </c>
      <c r="M121" s="5">
        <v>45392</v>
      </c>
      <c r="N121" s="1" t="s">
        <v>716</v>
      </c>
      <c r="Q121" s="1" t="s">
        <v>746</v>
      </c>
      <c r="R121" s="1" t="s">
        <v>1143</v>
      </c>
      <c r="U121" t="s">
        <v>934</v>
      </c>
    </row>
    <row r="122" spans="1:21" x14ac:dyDescent="0.25">
      <c r="A122" s="1" t="s">
        <v>935</v>
      </c>
      <c r="E122">
        <v>27278</v>
      </c>
      <c r="F122" t="s">
        <v>477</v>
      </c>
      <c r="G122" t="s">
        <v>28</v>
      </c>
      <c r="H122" s="2">
        <v>1700000</v>
      </c>
      <c r="I122">
        <v>2.5</v>
      </c>
      <c r="M122" s="5">
        <v>45392</v>
      </c>
      <c r="N122" s="1" t="s">
        <v>716</v>
      </c>
      <c r="Q122" s="1" t="s">
        <v>721</v>
      </c>
      <c r="R122" s="1" t="s">
        <v>1143</v>
      </c>
      <c r="U122" t="s">
        <v>934</v>
      </c>
    </row>
    <row r="123" spans="1:21" x14ac:dyDescent="0.25">
      <c r="A123" s="1" t="s">
        <v>935</v>
      </c>
      <c r="E123">
        <v>27278</v>
      </c>
      <c r="F123" t="s">
        <v>477</v>
      </c>
      <c r="G123" t="s">
        <v>28</v>
      </c>
      <c r="H123">
        <v>216000</v>
      </c>
      <c r="I123">
        <v>12</v>
      </c>
      <c r="M123" s="5">
        <v>45392</v>
      </c>
      <c r="N123" s="1" t="s">
        <v>716</v>
      </c>
      <c r="Q123" s="1" t="s">
        <v>787</v>
      </c>
      <c r="R123" s="1" t="s">
        <v>1143</v>
      </c>
      <c r="U123" t="s">
        <v>934</v>
      </c>
    </row>
  </sheetData>
  <sortState xmlns:xlrd2="http://schemas.microsoft.com/office/spreadsheetml/2017/richdata2" ref="A2:T123">
    <sortCondition ref="M2:M123"/>
    <sortCondition ref="C2:C123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39F67-56B6-4254-A070-9B4BCCBD6450}">
  <dimension ref="A1:L109"/>
  <sheetViews>
    <sheetView topLeftCell="A94" workbookViewId="0">
      <selection activeCell="B4" sqref="B4"/>
    </sheetView>
  </sheetViews>
  <sheetFormatPr defaultRowHeight="15" x14ac:dyDescent="0.25"/>
  <cols>
    <col min="1" max="1" width="36.42578125" bestFit="1" customWidth="1"/>
    <col min="2" max="2" width="40" bestFit="1" customWidth="1"/>
    <col min="3" max="3" width="38.85546875" bestFit="1" customWidth="1"/>
    <col min="4" max="4" width="20" bestFit="1" customWidth="1"/>
    <col min="5" max="5" width="27" bestFit="1" customWidth="1"/>
    <col min="6" max="6" width="28.140625" bestFit="1" customWidth="1"/>
    <col min="7" max="7" width="23.42578125" bestFit="1" customWidth="1"/>
    <col min="8" max="8" width="17.5703125" bestFit="1" customWidth="1"/>
    <col min="9" max="9" width="73" bestFit="1" customWidth="1"/>
    <col min="10" max="10" width="54.140625" bestFit="1" customWidth="1"/>
    <col min="11" max="11" width="64.85546875" bestFit="1" customWidth="1"/>
  </cols>
  <sheetData>
    <row r="1" spans="1:12" x14ac:dyDescent="0.25">
      <c r="A1" s="9" t="s">
        <v>0</v>
      </c>
      <c r="B1" t="s">
        <v>1</v>
      </c>
    </row>
    <row r="2" spans="1:12" x14ac:dyDescent="0.25">
      <c r="A2" s="9" t="s">
        <v>2</v>
      </c>
      <c r="B2">
        <v>104</v>
      </c>
    </row>
    <row r="3" spans="1:12" x14ac:dyDescent="0.25">
      <c r="A3" s="9" t="s">
        <v>3</v>
      </c>
      <c r="B3" t="s">
        <v>1059</v>
      </c>
    </row>
    <row r="4" spans="1:12" x14ac:dyDescent="0.25">
      <c r="A4" s="9" t="s">
        <v>4</v>
      </c>
      <c r="B4" t="s">
        <v>1057</v>
      </c>
      <c r="C4" t="s">
        <v>974</v>
      </c>
    </row>
    <row r="5" spans="1:12" x14ac:dyDescent="0.25">
      <c r="A5" s="10" t="s">
        <v>5</v>
      </c>
      <c r="B5" s="10" t="s">
        <v>6</v>
      </c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  <c r="K5" s="10" t="s">
        <v>15</v>
      </c>
      <c r="L5" s="10" t="s">
        <v>16</v>
      </c>
    </row>
    <row r="6" spans="1:12" x14ac:dyDescent="0.25">
      <c r="A6" t="s">
        <v>228</v>
      </c>
      <c r="B6" t="s">
        <v>39</v>
      </c>
      <c r="C6" t="s">
        <v>26</v>
      </c>
      <c r="D6">
        <v>14036</v>
      </c>
      <c r="E6" t="s">
        <v>229</v>
      </c>
      <c r="F6" t="s">
        <v>28</v>
      </c>
      <c r="G6" t="s">
        <v>230</v>
      </c>
      <c r="H6" t="s">
        <v>231</v>
      </c>
      <c r="I6" t="s">
        <v>232</v>
      </c>
      <c r="J6" t="s">
        <v>233</v>
      </c>
      <c r="K6" t="s">
        <v>234</v>
      </c>
      <c r="L6" t="s">
        <v>235</v>
      </c>
    </row>
    <row r="7" spans="1:12" x14ac:dyDescent="0.25">
      <c r="A7" t="s">
        <v>404</v>
      </c>
      <c r="B7" t="s">
        <v>71</v>
      </c>
      <c r="C7" t="s">
        <v>26</v>
      </c>
      <c r="D7">
        <v>14036</v>
      </c>
      <c r="E7" t="s">
        <v>229</v>
      </c>
      <c r="F7" t="s">
        <v>28</v>
      </c>
      <c r="G7" t="s">
        <v>405</v>
      </c>
      <c r="H7" t="s">
        <v>406</v>
      </c>
      <c r="I7" t="s">
        <v>407</v>
      </c>
      <c r="J7" t="s">
        <v>408</v>
      </c>
      <c r="K7" t="s">
        <v>409</v>
      </c>
      <c r="L7" t="s">
        <v>410</v>
      </c>
    </row>
    <row r="8" spans="1:12" x14ac:dyDescent="0.25">
      <c r="A8" t="s">
        <v>50</v>
      </c>
      <c r="B8" t="s">
        <v>67</v>
      </c>
      <c r="C8" t="s">
        <v>26</v>
      </c>
      <c r="D8">
        <v>14036</v>
      </c>
      <c r="E8" t="s">
        <v>229</v>
      </c>
      <c r="F8" t="s">
        <v>28</v>
      </c>
      <c r="G8" t="s">
        <v>280</v>
      </c>
      <c r="H8" t="s">
        <v>281</v>
      </c>
      <c r="I8" t="s">
        <v>282</v>
      </c>
      <c r="J8" t="s">
        <v>283</v>
      </c>
      <c r="K8" t="s">
        <v>284</v>
      </c>
      <c r="L8" t="s">
        <v>285</v>
      </c>
    </row>
    <row r="9" spans="1:12" x14ac:dyDescent="0.25">
      <c r="A9" t="s">
        <v>260</v>
      </c>
      <c r="B9" t="s">
        <v>47</v>
      </c>
      <c r="C9" t="s">
        <v>26</v>
      </c>
      <c r="D9">
        <v>14036</v>
      </c>
      <c r="E9" t="s">
        <v>229</v>
      </c>
      <c r="F9" t="s">
        <v>28</v>
      </c>
      <c r="G9" t="s">
        <v>273</v>
      </c>
      <c r="H9" t="s">
        <v>269</v>
      </c>
      <c r="I9" t="s">
        <v>216</v>
      </c>
      <c r="J9" t="s">
        <v>270</v>
      </c>
      <c r="K9" t="s">
        <v>271</v>
      </c>
      <c r="L9" t="s">
        <v>272</v>
      </c>
    </row>
    <row r="10" spans="1:12" x14ac:dyDescent="0.25">
      <c r="A10" t="s">
        <v>260</v>
      </c>
      <c r="B10" t="s">
        <v>39</v>
      </c>
      <c r="C10" t="s">
        <v>26</v>
      </c>
      <c r="D10">
        <v>14036</v>
      </c>
      <c r="E10" t="s">
        <v>229</v>
      </c>
      <c r="F10" t="s">
        <v>28</v>
      </c>
      <c r="G10" t="s">
        <v>268</v>
      </c>
      <c r="H10" t="s">
        <v>269</v>
      </c>
      <c r="I10" t="s">
        <v>216</v>
      </c>
      <c r="J10" t="s">
        <v>270</v>
      </c>
      <c r="K10" t="s">
        <v>271</v>
      </c>
      <c r="L10" t="s">
        <v>272</v>
      </c>
    </row>
    <row r="11" spans="1:12" x14ac:dyDescent="0.25">
      <c r="A11" t="s">
        <v>366</v>
      </c>
      <c r="B11" t="s">
        <v>39</v>
      </c>
      <c r="C11" t="s">
        <v>26</v>
      </c>
      <c r="D11">
        <v>14036</v>
      </c>
      <c r="E11" t="s">
        <v>229</v>
      </c>
      <c r="F11" t="s">
        <v>28</v>
      </c>
      <c r="G11" t="s">
        <v>110</v>
      </c>
      <c r="H11" t="s">
        <v>388</v>
      </c>
      <c r="I11" t="s">
        <v>389</v>
      </c>
      <c r="J11" t="s">
        <v>142</v>
      </c>
      <c r="K11" t="s">
        <v>390</v>
      </c>
      <c r="L11" t="s">
        <v>391</v>
      </c>
    </row>
    <row r="12" spans="1:12" x14ac:dyDescent="0.25">
      <c r="A12" t="s">
        <v>24</v>
      </c>
      <c r="B12" t="s">
        <v>39</v>
      </c>
      <c r="C12" t="s">
        <v>26</v>
      </c>
      <c r="D12">
        <v>14036</v>
      </c>
      <c r="E12" t="s">
        <v>229</v>
      </c>
      <c r="F12" t="s">
        <v>28</v>
      </c>
      <c r="G12" t="s">
        <v>110</v>
      </c>
      <c r="H12" t="s">
        <v>242</v>
      </c>
      <c r="I12" t="s">
        <v>243</v>
      </c>
      <c r="J12" t="s">
        <v>244</v>
      </c>
      <c r="K12" t="s">
        <v>245</v>
      </c>
      <c r="L12" t="s">
        <v>163</v>
      </c>
    </row>
    <row r="13" spans="1:12" x14ac:dyDescent="0.25">
      <c r="A13" t="s">
        <v>157</v>
      </c>
      <c r="B13" t="s">
        <v>101</v>
      </c>
      <c r="C13" t="s">
        <v>26</v>
      </c>
      <c r="D13">
        <v>14036</v>
      </c>
      <c r="E13" t="s">
        <v>229</v>
      </c>
      <c r="F13" t="s">
        <v>28</v>
      </c>
      <c r="G13" t="s">
        <v>158</v>
      </c>
      <c r="H13" t="s">
        <v>436</v>
      </c>
      <c r="I13" t="s">
        <v>160</v>
      </c>
      <c r="J13" t="s">
        <v>161</v>
      </c>
      <c r="K13" t="s">
        <v>162</v>
      </c>
      <c r="L13" t="s">
        <v>163</v>
      </c>
    </row>
    <row r="14" spans="1:12" x14ac:dyDescent="0.25">
      <c r="A14" t="s">
        <v>157</v>
      </c>
      <c r="B14" t="s">
        <v>90</v>
      </c>
      <c r="C14" t="s">
        <v>26</v>
      </c>
      <c r="D14">
        <v>14036</v>
      </c>
      <c r="E14" t="s">
        <v>229</v>
      </c>
      <c r="F14" t="s">
        <v>28</v>
      </c>
      <c r="G14" t="s">
        <v>380</v>
      </c>
      <c r="H14" t="s">
        <v>437</v>
      </c>
      <c r="I14" t="s">
        <v>160</v>
      </c>
      <c r="J14" t="s">
        <v>161</v>
      </c>
      <c r="K14" t="s">
        <v>162</v>
      </c>
      <c r="L14" t="s">
        <v>163</v>
      </c>
    </row>
    <row r="15" spans="1:12" x14ac:dyDescent="0.25">
      <c r="A15" t="s">
        <v>24</v>
      </c>
      <c r="B15" t="s">
        <v>39</v>
      </c>
      <c r="C15" t="s">
        <v>26</v>
      </c>
      <c r="D15">
        <v>14036</v>
      </c>
      <c r="E15" t="s">
        <v>229</v>
      </c>
      <c r="F15" t="s">
        <v>28</v>
      </c>
      <c r="G15" t="s">
        <v>110</v>
      </c>
      <c r="H15" t="s">
        <v>246</v>
      </c>
      <c r="I15" t="s">
        <v>126</v>
      </c>
      <c r="J15" t="s">
        <v>247</v>
      </c>
      <c r="K15" t="s">
        <v>248</v>
      </c>
      <c r="L15" t="s">
        <v>163</v>
      </c>
    </row>
    <row r="16" spans="1:12" x14ac:dyDescent="0.25">
      <c r="A16" t="s">
        <v>100</v>
      </c>
      <c r="B16" t="s">
        <v>39</v>
      </c>
      <c r="C16" t="s">
        <v>26</v>
      </c>
      <c r="D16">
        <v>14036</v>
      </c>
      <c r="E16" t="s">
        <v>229</v>
      </c>
      <c r="F16" t="s">
        <v>28</v>
      </c>
      <c r="G16" t="s">
        <v>110</v>
      </c>
      <c r="H16" t="s">
        <v>330</v>
      </c>
      <c r="I16" t="s">
        <v>331</v>
      </c>
      <c r="J16" t="s">
        <v>249</v>
      </c>
      <c r="K16" t="s">
        <v>332</v>
      </c>
      <c r="L16" t="s">
        <v>333</v>
      </c>
    </row>
    <row r="17" spans="1:12" x14ac:dyDescent="0.25">
      <c r="A17" t="s">
        <v>100</v>
      </c>
      <c r="B17" t="s">
        <v>69</v>
      </c>
      <c r="C17" t="s">
        <v>26</v>
      </c>
      <c r="D17">
        <v>14036</v>
      </c>
      <c r="E17" t="s">
        <v>229</v>
      </c>
      <c r="F17" t="s">
        <v>28</v>
      </c>
      <c r="G17" t="s">
        <v>335</v>
      </c>
      <c r="H17" t="s">
        <v>87</v>
      </c>
      <c r="I17" t="s">
        <v>104</v>
      </c>
      <c r="J17" t="s">
        <v>105</v>
      </c>
      <c r="K17" t="s">
        <v>106</v>
      </c>
      <c r="L17" t="s">
        <v>107</v>
      </c>
    </row>
    <row r="18" spans="1:12" x14ac:dyDescent="0.25">
      <c r="A18" t="s">
        <v>100</v>
      </c>
      <c r="B18" t="s">
        <v>58</v>
      </c>
      <c r="C18" t="s">
        <v>26</v>
      </c>
      <c r="D18">
        <v>14036</v>
      </c>
      <c r="E18" t="s">
        <v>229</v>
      </c>
      <c r="F18" t="s">
        <v>28</v>
      </c>
      <c r="G18" t="s">
        <v>336</v>
      </c>
      <c r="H18" t="s">
        <v>337</v>
      </c>
      <c r="I18" t="s">
        <v>104</v>
      </c>
      <c r="J18" t="s">
        <v>105</v>
      </c>
      <c r="K18" t="s">
        <v>106</v>
      </c>
      <c r="L18" t="s">
        <v>107</v>
      </c>
    </row>
    <row r="19" spans="1:12" x14ac:dyDescent="0.25">
      <c r="A19" t="s">
        <v>100</v>
      </c>
      <c r="B19" t="s">
        <v>47</v>
      </c>
      <c r="C19" t="s">
        <v>26</v>
      </c>
      <c r="D19">
        <v>14036</v>
      </c>
      <c r="E19" t="s">
        <v>229</v>
      </c>
      <c r="F19" t="s">
        <v>28</v>
      </c>
      <c r="G19" t="s">
        <v>110</v>
      </c>
      <c r="H19" t="s">
        <v>111</v>
      </c>
      <c r="I19" t="s">
        <v>104</v>
      </c>
      <c r="J19" t="s">
        <v>105</v>
      </c>
      <c r="K19" t="s">
        <v>106</v>
      </c>
      <c r="L19" t="s">
        <v>107</v>
      </c>
    </row>
    <row r="20" spans="1:12" x14ac:dyDescent="0.25">
      <c r="A20" t="s">
        <v>100</v>
      </c>
      <c r="B20" t="s">
        <v>79</v>
      </c>
      <c r="C20" t="s">
        <v>26</v>
      </c>
      <c r="D20">
        <v>14036</v>
      </c>
      <c r="E20" t="s">
        <v>229</v>
      </c>
      <c r="F20" t="s">
        <v>28</v>
      </c>
      <c r="G20" t="s">
        <v>124</v>
      </c>
      <c r="H20" t="s">
        <v>338</v>
      </c>
      <c r="I20" t="s">
        <v>104</v>
      </c>
      <c r="J20" t="s">
        <v>105</v>
      </c>
      <c r="K20" t="s">
        <v>106</v>
      </c>
      <c r="L20" t="s">
        <v>107</v>
      </c>
    </row>
    <row r="21" spans="1:12" x14ac:dyDescent="0.25">
      <c r="A21" t="s">
        <v>438</v>
      </c>
      <c r="B21" t="s">
        <v>67</v>
      </c>
      <c r="C21" t="s">
        <v>26</v>
      </c>
      <c r="D21">
        <v>14036</v>
      </c>
      <c r="E21" t="s">
        <v>229</v>
      </c>
      <c r="F21" t="s">
        <v>28</v>
      </c>
      <c r="G21" t="s">
        <v>439</v>
      </c>
      <c r="H21" t="s">
        <v>186</v>
      </c>
      <c r="I21" t="s">
        <v>440</v>
      </c>
      <c r="J21" t="s">
        <v>441</v>
      </c>
      <c r="K21" t="s">
        <v>442</v>
      </c>
      <c r="L21" t="s">
        <v>107</v>
      </c>
    </row>
    <row r="22" spans="1:12" x14ac:dyDescent="0.25">
      <c r="A22" t="s">
        <v>123</v>
      </c>
      <c r="B22" t="s">
        <v>67</v>
      </c>
      <c r="C22" t="s">
        <v>26</v>
      </c>
      <c r="D22">
        <v>14036</v>
      </c>
      <c r="E22" t="s">
        <v>229</v>
      </c>
      <c r="F22" t="s">
        <v>28</v>
      </c>
      <c r="G22" t="s">
        <v>124</v>
      </c>
      <c r="H22" t="s">
        <v>353</v>
      </c>
      <c r="I22" t="s">
        <v>126</v>
      </c>
      <c r="J22" t="s">
        <v>127</v>
      </c>
      <c r="K22" t="s">
        <v>128</v>
      </c>
      <c r="L22" t="s">
        <v>107</v>
      </c>
    </row>
    <row r="23" spans="1:12" x14ac:dyDescent="0.25">
      <c r="A23" t="s">
        <v>94</v>
      </c>
      <c r="B23" t="s">
        <v>90</v>
      </c>
      <c r="C23" t="s">
        <v>26</v>
      </c>
      <c r="D23">
        <v>14036</v>
      </c>
      <c r="E23" t="s">
        <v>229</v>
      </c>
      <c r="F23" t="s">
        <v>28</v>
      </c>
      <c r="G23" t="s">
        <v>110</v>
      </c>
      <c r="H23" t="s">
        <v>287</v>
      </c>
      <c r="I23" t="s">
        <v>288</v>
      </c>
      <c r="J23" t="s">
        <v>289</v>
      </c>
      <c r="K23" t="s">
        <v>290</v>
      </c>
      <c r="L23" t="s">
        <v>291</v>
      </c>
    </row>
    <row r="24" spans="1:12" x14ac:dyDescent="0.25">
      <c r="A24" t="s">
        <v>123</v>
      </c>
      <c r="B24" t="s">
        <v>25</v>
      </c>
      <c r="C24" t="s">
        <v>26</v>
      </c>
      <c r="D24">
        <v>14036</v>
      </c>
      <c r="E24" t="s">
        <v>229</v>
      </c>
      <c r="F24" t="s">
        <v>28</v>
      </c>
      <c r="G24" t="s">
        <v>259</v>
      </c>
      <c r="H24" t="s">
        <v>348</v>
      </c>
      <c r="I24" t="s">
        <v>349</v>
      </c>
      <c r="J24" t="s">
        <v>350</v>
      </c>
      <c r="K24" t="s">
        <v>351</v>
      </c>
      <c r="L24" t="s">
        <v>352</v>
      </c>
    </row>
    <row r="25" spans="1:12" x14ac:dyDescent="0.25">
      <c r="A25" t="s">
        <v>213</v>
      </c>
      <c r="B25" t="s">
        <v>101</v>
      </c>
      <c r="C25" t="s">
        <v>26</v>
      </c>
      <c r="D25">
        <v>14036</v>
      </c>
      <c r="E25" t="s">
        <v>229</v>
      </c>
      <c r="F25" t="s">
        <v>28</v>
      </c>
      <c r="G25" t="s">
        <v>214</v>
      </c>
      <c r="H25" t="s">
        <v>444</v>
      </c>
      <c r="I25" t="s">
        <v>216</v>
      </c>
      <c r="J25" t="s">
        <v>217</v>
      </c>
      <c r="K25" t="s">
        <v>218</v>
      </c>
      <c r="L25" t="s">
        <v>219</v>
      </c>
    </row>
    <row r="26" spans="1:12" x14ac:dyDescent="0.25">
      <c r="A26" t="s">
        <v>213</v>
      </c>
      <c r="B26" t="s">
        <v>47</v>
      </c>
      <c r="C26" t="s">
        <v>26</v>
      </c>
      <c r="D26">
        <v>14036</v>
      </c>
      <c r="E26" t="s">
        <v>229</v>
      </c>
      <c r="F26" t="s">
        <v>28</v>
      </c>
      <c r="G26" t="s">
        <v>214</v>
      </c>
      <c r="H26" t="s">
        <v>445</v>
      </c>
      <c r="I26" t="s">
        <v>216</v>
      </c>
      <c r="J26" t="s">
        <v>217</v>
      </c>
      <c r="K26" t="s">
        <v>218</v>
      </c>
      <c r="L26" t="s">
        <v>219</v>
      </c>
    </row>
    <row r="27" spans="1:12" x14ac:dyDescent="0.25">
      <c r="A27" t="s">
        <v>24</v>
      </c>
      <c r="B27" t="s">
        <v>39</v>
      </c>
      <c r="C27" t="s">
        <v>26</v>
      </c>
      <c r="D27">
        <v>14036</v>
      </c>
      <c r="E27" t="s">
        <v>229</v>
      </c>
      <c r="F27" t="s">
        <v>28</v>
      </c>
      <c r="G27" t="s">
        <v>110</v>
      </c>
      <c r="H27" t="s">
        <v>236</v>
      </c>
      <c r="I27" t="s">
        <v>237</v>
      </c>
      <c r="J27" t="s">
        <v>238</v>
      </c>
      <c r="K27" t="s">
        <v>239</v>
      </c>
      <c r="L27" t="s">
        <v>240</v>
      </c>
    </row>
    <row r="28" spans="1:12" x14ac:dyDescent="0.25">
      <c r="A28" t="s">
        <v>354</v>
      </c>
      <c r="B28" t="s">
        <v>39</v>
      </c>
      <c r="C28" t="s">
        <v>26</v>
      </c>
      <c r="D28">
        <v>14036</v>
      </c>
      <c r="E28" t="s">
        <v>229</v>
      </c>
      <c r="F28" t="s">
        <v>28</v>
      </c>
      <c r="G28" t="s">
        <v>134</v>
      </c>
      <c r="H28" t="s">
        <v>355</v>
      </c>
      <c r="I28" t="s">
        <v>356</v>
      </c>
      <c r="J28" t="s">
        <v>357</v>
      </c>
      <c r="K28" t="s">
        <v>1058</v>
      </c>
      <c r="L28" t="s">
        <v>359</v>
      </c>
    </row>
    <row r="29" spans="1:12" x14ac:dyDescent="0.25">
      <c r="A29" t="s">
        <v>138</v>
      </c>
      <c r="B29" t="s">
        <v>69</v>
      </c>
      <c r="C29" t="s">
        <v>26</v>
      </c>
      <c r="D29">
        <v>14036</v>
      </c>
      <c r="E29" t="s">
        <v>229</v>
      </c>
      <c r="F29" t="s">
        <v>28</v>
      </c>
      <c r="G29" t="s">
        <v>110</v>
      </c>
      <c r="H29" t="s">
        <v>392</v>
      </c>
      <c r="I29" t="s">
        <v>393</v>
      </c>
      <c r="J29" t="s">
        <v>394</v>
      </c>
      <c r="K29" t="s">
        <v>395</v>
      </c>
      <c r="L29" t="s">
        <v>396</v>
      </c>
    </row>
    <row r="30" spans="1:12" x14ac:dyDescent="0.25">
      <c r="A30" t="s">
        <v>366</v>
      </c>
      <c r="B30" t="s">
        <v>47</v>
      </c>
      <c r="C30" t="s">
        <v>26</v>
      </c>
      <c r="D30">
        <v>14036</v>
      </c>
      <c r="E30" t="s">
        <v>229</v>
      </c>
      <c r="F30" t="s">
        <v>28</v>
      </c>
      <c r="G30" t="s">
        <v>372</v>
      </c>
      <c r="H30" t="s">
        <v>373</v>
      </c>
      <c r="I30" t="s">
        <v>223</v>
      </c>
      <c r="J30" t="s">
        <v>254</v>
      </c>
      <c r="K30" t="s">
        <v>255</v>
      </c>
      <c r="L30" t="s">
        <v>374</v>
      </c>
    </row>
    <row r="31" spans="1:12" x14ac:dyDescent="0.25">
      <c r="A31" t="s">
        <v>366</v>
      </c>
      <c r="B31" t="s">
        <v>58</v>
      </c>
      <c r="C31" t="s">
        <v>26</v>
      </c>
      <c r="D31">
        <v>14036</v>
      </c>
      <c r="E31" t="s">
        <v>229</v>
      </c>
      <c r="F31" t="s">
        <v>28</v>
      </c>
      <c r="G31" t="s">
        <v>188</v>
      </c>
      <c r="H31" t="s">
        <v>378</v>
      </c>
      <c r="I31" t="s">
        <v>223</v>
      </c>
      <c r="J31" t="s">
        <v>254</v>
      </c>
      <c r="K31" t="s">
        <v>255</v>
      </c>
      <c r="L31" t="s">
        <v>374</v>
      </c>
    </row>
    <row r="32" spans="1:12" x14ac:dyDescent="0.25">
      <c r="A32" t="s">
        <v>366</v>
      </c>
      <c r="B32" t="s">
        <v>69</v>
      </c>
      <c r="C32" t="s">
        <v>26</v>
      </c>
      <c r="D32">
        <v>14036</v>
      </c>
      <c r="E32" t="s">
        <v>229</v>
      </c>
      <c r="F32" t="s">
        <v>28</v>
      </c>
      <c r="G32" t="s">
        <v>380</v>
      </c>
      <c r="H32" t="s">
        <v>381</v>
      </c>
      <c r="I32" t="s">
        <v>223</v>
      </c>
      <c r="J32" t="s">
        <v>254</v>
      </c>
      <c r="K32" t="s">
        <v>255</v>
      </c>
      <c r="L32" t="s">
        <v>374</v>
      </c>
    </row>
    <row r="33" spans="1:12" x14ac:dyDescent="0.25">
      <c r="A33" t="s">
        <v>366</v>
      </c>
      <c r="B33" t="s">
        <v>67</v>
      </c>
      <c r="C33" t="s">
        <v>26</v>
      </c>
      <c r="D33">
        <v>14036</v>
      </c>
      <c r="E33" t="s">
        <v>229</v>
      </c>
      <c r="F33" t="s">
        <v>28</v>
      </c>
      <c r="G33" t="s">
        <v>257</v>
      </c>
      <c r="H33" t="s">
        <v>376</v>
      </c>
      <c r="I33" t="s">
        <v>223</v>
      </c>
      <c r="J33" t="s">
        <v>254</v>
      </c>
      <c r="K33" t="s">
        <v>255</v>
      </c>
      <c r="L33" t="s">
        <v>374</v>
      </c>
    </row>
    <row r="34" spans="1:12" x14ac:dyDescent="0.25">
      <c r="A34" t="s">
        <v>366</v>
      </c>
      <c r="B34" t="s">
        <v>101</v>
      </c>
      <c r="C34" t="s">
        <v>26</v>
      </c>
      <c r="D34">
        <v>14036</v>
      </c>
      <c r="E34" t="s">
        <v>229</v>
      </c>
      <c r="F34" t="s">
        <v>28</v>
      </c>
      <c r="G34" t="s">
        <v>188</v>
      </c>
      <c r="H34" t="s">
        <v>215</v>
      </c>
      <c r="I34" t="s">
        <v>223</v>
      </c>
      <c r="J34" t="s">
        <v>254</v>
      </c>
      <c r="K34" t="s">
        <v>255</v>
      </c>
      <c r="L34" t="s">
        <v>374</v>
      </c>
    </row>
    <row r="35" spans="1:12" x14ac:dyDescent="0.25">
      <c r="A35" t="s">
        <v>366</v>
      </c>
      <c r="B35" t="s">
        <v>90</v>
      </c>
      <c r="C35" t="s">
        <v>26</v>
      </c>
      <c r="D35">
        <v>14036</v>
      </c>
      <c r="E35" t="s">
        <v>229</v>
      </c>
      <c r="F35" t="s">
        <v>28</v>
      </c>
      <c r="G35" t="s">
        <v>257</v>
      </c>
      <c r="H35" t="s">
        <v>81</v>
      </c>
      <c r="I35" t="s">
        <v>223</v>
      </c>
      <c r="J35" t="s">
        <v>254</v>
      </c>
      <c r="K35" t="s">
        <v>255</v>
      </c>
      <c r="L35" t="s">
        <v>374</v>
      </c>
    </row>
    <row r="36" spans="1:12" x14ac:dyDescent="0.25">
      <c r="A36" t="s">
        <v>366</v>
      </c>
      <c r="B36" t="s">
        <v>79</v>
      </c>
      <c r="C36" t="s">
        <v>26</v>
      </c>
      <c r="D36">
        <v>14036</v>
      </c>
      <c r="E36" t="s">
        <v>229</v>
      </c>
      <c r="F36" t="s">
        <v>28</v>
      </c>
      <c r="G36" t="s">
        <v>383</v>
      </c>
      <c r="H36" t="s">
        <v>51</v>
      </c>
      <c r="I36" t="s">
        <v>223</v>
      </c>
      <c r="J36" t="s">
        <v>254</v>
      </c>
      <c r="K36" t="s">
        <v>255</v>
      </c>
      <c r="L36" t="s">
        <v>374</v>
      </c>
    </row>
    <row r="37" spans="1:12" x14ac:dyDescent="0.25">
      <c r="A37" t="s">
        <v>366</v>
      </c>
      <c r="B37" t="s">
        <v>85</v>
      </c>
      <c r="C37" t="s">
        <v>26</v>
      </c>
      <c r="D37">
        <v>14036</v>
      </c>
      <c r="E37" t="s">
        <v>229</v>
      </c>
      <c r="F37" t="s">
        <v>28</v>
      </c>
      <c r="G37" t="s">
        <v>363</v>
      </c>
      <c r="H37" t="s">
        <v>385</v>
      </c>
      <c r="I37" t="s">
        <v>223</v>
      </c>
      <c r="J37" t="s">
        <v>254</v>
      </c>
      <c r="K37" t="s">
        <v>255</v>
      </c>
      <c r="L37" t="s">
        <v>374</v>
      </c>
    </row>
    <row r="38" spans="1:12" x14ac:dyDescent="0.25">
      <c r="A38" t="s">
        <v>366</v>
      </c>
      <c r="B38" t="s">
        <v>71</v>
      </c>
      <c r="C38" t="s">
        <v>26</v>
      </c>
      <c r="D38">
        <v>14036</v>
      </c>
      <c r="E38" t="s">
        <v>229</v>
      </c>
      <c r="F38" t="s">
        <v>28</v>
      </c>
      <c r="G38" t="s">
        <v>380</v>
      </c>
      <c r="H38" t="s">
        <v>387</v>
      </c>
      <c r="I38" t="s">
        <v>223</v>
      </c>
      <c r="J38" t="s">
        <v>254</v>
      </c>
      <c r="K38" t="s">
        <v>255</v>
      </c>
      <c r="L38" t="s">
        <v>374</v>
      </c>
    </row>
    <row r="39" spans="1:12" x14ac:dyDescent="0.25">
      <c r="A39" t="s">
        <v>411</v>
      </c>
      <c r="B39" t="s">
        <v>47</v>
      </c>
      <c r="C39" t="s">
        <v>26</v>
      </c>
      <c r="D39">
        <v>14036</v>
      </c>
      <c r="E39" t="s">
        <v>229</v>
      </c>
      <c r="F39" t="s">
        <v>28</v>
      </c>
      <c r="G39" t="s">
        <v>418</v>
      </c>
      <c r="H39" t="s">
        <v>419</v>
      </c>
      <c r="I39" t="s">
        <v>414</v>
      </c>
      <c r="J39" t="s">
        <v>289</v>
      </c>
      <c r="K39" t="s">
        <v>415</v>
      </c>
      <c r="L39" t="s">
        <v>416</v>
      </c>
    </row>
    <row r="40" spans="1:12" x14ac:dyDescent="0.25">
      <c r="A40" t="s">
        <v>411</v>
      </c>
      <c r="B40" t="s">
        <v>58</v>
      </c>
      <c r="C40" t="s">
        <v>26</v>
      </c>
      <c r="D40">
        <v>14036</v>
      </c>
      <c r="E40" t="s">
        <v>229</v>
      </c>
      <c r="F40" t="s">
        <v>28</v>
      </c>
      <c r="G40" t="s">
        <v>424</v>
      </c>
      <c r="H40" t="s">
        <v>425</v>
      </c>
      <c r="I40" t="s">
        <v>414</v>
      </c>
      <c r="J40" t="s">
        <v>289</v>
      </c>
      <c r="K40" t="s">
        <v>415</v>
      </c>
      <c r="L40" t="s">
        <v>416</v>
      </c>
    </row>
    <row r="41" spans="1:12" x14ac:dyDescent="0.25">
      <c r="A41" t="s">
        <v>411</v>
      </c>
      <c r="B41" t="s">
        <v>101</v>
      </c>
      <c r="C41" t="s">
        <v>26</v>
      </c>
      <c r="D41">
        <v>14036</v>
      </c>
      <c r="E41" t="s">
        <v>229</v>
      </c>
      <c r="F41" t="s">
        <v>28</v>
      </c>
      <c r="G41" t="s">
        <v>412</v>
      </c>
      <c r="H41" t="s">
        <v>428</v>
      </c>
      <c r="I41" t="s">
        <v>414</v>
      </c>
      <c r="J41" t="s">
        <v>289</v>
      </c>
      <c r="K41" t="s">
        <v>415</v>
      </c>
      <c r="L41" t="s">
        <v>416</v>
      </c>
    </row>
    <row r="42" spans="1:12" x14ac:dyDescent="0.25">
      <c r="A42" t="s">
        <v>411</v>
      </c>
      <c r="B42" t="s">
        <v>69</v>
      </c>
      <c r="C42" t="s">
        <v>26</v>
      </c>
      <c r="D42">
        <v>14036</v>
      </c>
      <c r="E42" t="s">
        <v>229</v>
      </c>
      <c r="F42" t="s">
        <v>28</v>
      </c>
      <c r="G42" t="s">
        <v>426</v>
      </c>
      <c r="H42" t="s">
        <v>427</v>
      </c>
      <c r="I42" t="s">
        <v>414</v>
      </c>
      <c r="J42" t="s">
        <v>289</v>
      </c>
      <c r="K42" t="s">
        <v>415</v>
      </c>
      <c r="L42" t="s">
        <v>416</v>
      </c>
    </row>
    <row r="43" spans="1:12" x14ac:dyDescent="0.25">
      <c r="A43" t="s">
        <v>411</v>
      </c>
      <c r="B43" t="s">
        <v>39</v>
      </c>
      <c r="C43" t="s">
        <v>26</v>
      </c>
      <c r="D43">
        <v>14036</v>
      </c>
      <c r="E43" t="s">
        <v>229</v>
      </c>
      <c r="F43" t="s">
        <v>28</v>
      </c>
      <c r="G43" t="s">
        <v>412</v>
      </c>
      <c r="H43" t="s">
        <v>413</v>
      </c>
      <c r="I43" t="s">
        <v>414</v>
      </c>
      <c r="J43" t="s">
        <v>289</v>
      </c>
      <c r="K43" t="s">
        <v>415</v>
      </c>
      <c r="L43" t="s">
        <v>416</v>
      </c>
    </row>
    <row r="44" spans="1:12" x14ac:dyDescent="0.25">
      <c r="A44" t="s">
        <v>411</v>
      </c>
      <c r="B44" t="s">
        <v>79</v>
      </c>
      <c r="C44" t="s">
        <v>26</v>
      </c>
      <c r="D44">
        <v>14036</v>
      </c>
      <c r="E44" t="s">
        <v>229</v>
      </c>
      <c r="F44" t="s">
        <v>28</v>
      </c>
      <c r="G44" t="s">
        <v>430</v>
      </c>
      <c r="H44" t="s">
        <v>431</v>
      </c>
      <c r="I44" t="s">
        <v>414</v>
      </c>
      <c r="J44" t="s">
        <v>289</v>
      </c>
      <c r="K44" t="s">
        <v>415</v>
      </c>
      <c r="L44" t="s">
        <v>416</v>
      </c>
    </row>
    <row r="45" spans="1:12" x14ac:dyDescent="0.25">
      <c r="A45" t="s">
        <v>411</v>
      </c>
      <c r="B45" t="s">
        <v>67</v>
      </c>
      <c r="C45" t="s">
        <v>26</v>
      </c>
      <c r="D45">
        <v>14036</v>
      </c>
      <c r="E45" t="s">
        <v>229</v>
      </c>
      <c r="F45" t="s">
        <v>28</v>
      </c>
      <c r="G45" t="s">
        <v>422</v>
      </c>
      <c r="H45" t="s">
        <v>423</v>
      </c>
      <c r="I45" t="s">
        <v>414</v>
      </c>
      <c r="J45" t="s">
        <v>289</v>
      </c>
      <c r="K45" t="s">
        <v>415</v>
      </c>
      <c r="L45" t="s">
        <v>416</v>
      </c>
    </row>
    <row r="46" spans="1:12" x14ac:dyDescent="0.25">
      <c r="A46" t="s">
        <v>411</v>
      </c>
      <c r="B46" t="s">
        <v>25</v>
      </c>
      <c r="C46" t="s">
        <v>26</v>
      </c>
      <c r="D46">
        <v>14036</v>
      </c>
      <c r="E46" t="s">
        <v>229</v>
      </c>
      <c r="F46" t="s">
        <v>28</v>
      </c>
      <c r="G46" t="s">
        <v>420</v>
      </c>
      <c r="H46" t="s">
        <v>421</v>
      </c>
      <c r="I46" t="s">
        <v>414</v>
      </c>
      <c r="J46" t="s">
        <v>289</v>
      </c>
      <c r="K46" t="s">
        <v>415</v>
      </c>
      <c r="L46" t="s">
        <v>416</v>
      </c>
    </row>
    <row r="47" spans="1:12" x14ac:dyDescent="0.25">
      <c r="A47" t="s">
        <v>411</v>
      </c>
      <c r="B47" t="s">
        <v>90</v>
      </c>
      <c r="C47" t="s">
        <v>26</v>
      </c>
      <c r="D47">
        <v>14036</v>
      </c>
      <c r="E47" t="s">
        <v>229</v>
      </c>
      <c r="F47" t="s">
        <v>28</v>
      </c>
      <c r="G47" t="s">
        <v>134</v>
      </c>
      <c r="H47" t="s">
        <v>429</v>
      </c>
      <c r="I47" t="s">
        <v>414</v>
      </c>
      <c r="J47" t="s">
        <v>289</v>
      </c>
      <c r="K47" t="s">
        <v>415</v>
      </c>
      <c r="L47" t="s">
        <v>416</v>
      </c>
    </row>
    <row r="48" spans="1:12" x14ac:dyDescent="0.25">
      <c r="A48" t="s">
        <v>411</v>
      </c>
      <c r="B48" t="s">
        <v>85</v>
      </c>
      <c r="C48" t="s">
        <v>26</v>
      </c>
      <c r="D48">
        <v>14036</v>
      </c>
      <c r="E48" t="s">
        <v>229</v>
      </c>
      <c r="F48" t="s">
        <v>28</v>
      </c>
      <c r="G48" t="s">
        <v>432</v>
      </c>
      <c r="H48" t="s">
        <v>433</v>
      </c>
      <c r="I48" t="s">
        <v>414</v>
      </c>
      <c r="J48" t="s">
        <v>289</v>
      </c>
      <c r="K48" t="s">
        <v>415</v>
      </c>
      <c r="L48" t="s">
        <v>416</v>
      </c>
    </row>
    <row r="49" spans="1:12" x14ac:dyDescent="0.25">
      <c r="A49" t="s">
        <v>411</v>
      </c>
      <c r="B49" t="s">
        <v>71</v>
      </c>
      <c r="C49" t="s">
        <v>26</v>
      </c>
      <c r="D49">
        <v>14036</v>
      </c>
      <c r="E49" t="s">
        <v>229</v>
      </c>
      <c r="F49" t="s">
        <v>28</v>
      </c>
      <c r="G49" t="s">
        <v>434</v>
      </c>
      <c r="H49" t="s">
        <v>435</v>
      </c>
      <c r="I49" t="s">
        <v>414</v>
      </c>
      <c r="J49" t="s">
        <v>289</v>
      </c>
      <c r="K49" t="s">
        <v>415</v>
      </c>
      <c r="L49" t="s">
        <v>416</v>
      </c>
    </row>
    <row r="50" spans="1:12" x14ac:dyDescent="0.25">
      <c r="A50" t="s">
        <v>397</v>
      </c>
      <c r="B50" t="s">
        <v>39</v>
      </c>
      <c r="C50" t="s">
        <v>26</v>
      </c>
      <c r="D50">
        <v>14036</v>
      </c>
      <c r="E50" t="s">
        <v>229</v>
      </c>
      <c r="F50" t="s">
        <v>28</v>
      </c>
      <c r="G50" t="s">
        <v>398</v>
      </c>
      <c r="H50" t="s">
        <v>399</v>
      </c>
      <c r="I50" t="s">
        <v>400</v>
      </c>
      <c r="J50" t="s">
        <v>401</v>
      </c>
      <c r="K50" t="s">
        <v>402</v>
      </c>
      <c r="L50" t="s">
        <v>403</v>
      </c>
    </row>
    <row r="51" spans="1:12" x14ac:dyDescent="0.25">
      <c r="A51" t="s">
        <v>50</v>
      </c>
      <c r="B51" t="s">
        <v>101</v>
      </c>
      <c r="C51" t="s">
        <v>26</v>
      </c>
      <c r="D51">
        <v>14036</v>
      </c>
      <c r="E51" t="s">
        <v>229</v>
      </c>
      <c r="F51" t="s">
        <v>28</v>
      </c>
      <c r="G51" t="s">
        <v>29</v>
      </c>
      <c r="H51" t="s">
        <v>286</v>
      </c>
      <c r="I51" t="s">
        <v>74</v>
      </c>
      <c r="J51" t="s">
        <v>75</v>
      </c>
      <c r="K51" t="s">
        <v>76</v>
      </c>
      <c r="L51" t="s">
        <v>77</v>
      </c>
    </row>
    <row r="52" spans="1:12" x14ac:dyDescent="0.25">
      <c r="A52" t="s">
        <v>94</v>
      </c>
      <c r="B52" t="s">
        <v>39</v>
      </c>
      <c r="C52" t="s">
        <v>26</v>
      </c>
      <c r="D52">
        <v>14036</v>
      </c>
      <c r="E52" t="s">
        <v>229</v>
      </c>
      <c r="F52" t="s">
        <v>28</v>
      </c>
      <c r="G52" t="s">
        <v>110</v>
      </c>
      <c r="H52" t="s">
        <v>293</v>
      </c>
      <c r="I52" t="s">
        <v>294</v>
      </c>
      <c r="J52" t="s">
        <v>53</v>
      </c>
      <c r="K52" t="s">
        <v>295</v>
      </c>
      <c r="L52" t="s">
        <v>296</v>
      </c>
    </row>
    <row r="53" spans="1:12" x14ac:dyDescent="0.25">
      <c r="A53" t="s">
        <v>114</v>
      </c>
      <c r="B53" t="s">
        <v>39</v>
      </c>
      <c r="C53" t="s">
        <v>26</v>
      </c>
      <c r="D53">
        <v>14036</v>
      </c>
      <c r="E53" t="s">
        <v>229</v>
      </c>
      <c r="F53" t="s">
        <v>28</v>
      </c>
      <c r="G53" t="s">
        <v>343</v>
      </c>
      <c r="H53" t="s">
        <v>344</v>
      </c>
      <c r="I53" t="s">
        <v>117</v>
      </c>
      <c r="J53" t="s">
        <v>118</v>
      </c>
      <c r="K53" t="s">
        <v>119</v>
      </c>
      <c r="L53" t="s">
        <v>120</v>
      </c>
    </row>
    <row r="54" spans="1:12" x14ac:dyDescent="0.25">
      <c r="A54" t="s">
        <v>114</v>
      </c>
      <c r="B54" t="s">
        <v>58</v>
      </c>
      <c r="C54" t="s">
        <v>26</v>
      </c>
      <c r="D54">
        <v>14036</v>
      </c>
      <c r="E54" t="s">
        <v>229</v>
      </c>
      <c r="F54" t="s">
        <v>28</v>
      </c>
      <c r="G54" t="s">
        <v>317</v>
      </c>
      <c r="H54" t="s">
        <v>346</v>
      </c>
      <c r="I54" t="s">
        <v>117</v>
      </c>
      <c r="J54" t="s">
        <v>118</v>
      </c>
      <c r="K54" t="s">
        <v>119</v>
      </c>
      <c r="L54" t="s">
        <v>120</v>
      </c>
    </row>
    <row r="55" spans="1:12" x14ac:dyDescent="0.25">
      <c r="A55" t="s">
        <v>114</v>
      </c>
      <c r="B55" t="s">
        <v>101</v>
      </c>
      <c r="C55" t="s">
        <v>26</v>
      </c>
      <c r="D55">
        <v>14036</v>
      </c>
      <c r="E55" t="s">
        <v>229</v>
      </c>
      <c r="F55" t="s">
        <v>28</v>
      </c>
      <c r="G55" t="s">
        <v>339</v>
      </c>
      <c r="H55" t="s">
        <v>340</v>
      </c>
      <c r="I55" t="s">
        <v>117</v>
      </c>
      <c r="J55" t="s">
        <v>118</v>
      </c>
      <c r="K55" t="s">
        <v>119</v>
      </c>
      <c r="L55" t="s">
        <v>120</v>
      </c>
    </row>
    <row r="56" spans="1:12" x14ac:dyDescent="0.25">
      <c r="A56" t="s">
        <v>94</v>
      </c>
      <c r="B56" t="s">
        <v>58</v>
      </c>
      <c r="C56" t="s">
        <v>26</v>
      </c>
      <c r="D56">
        <v>14036</v>
      </c>
      <c r="E56" t="s">
        <v>229</v>
      </c>
      <c r="F56" t="s">
        <v>28</v>
      </c>
      <c r="G56" t="s">
        <v>95</v>
      </c>
      <c r="H56" t="s">
        <v>297</v>
      </c>
      <c r="I56" t="s">
        <v>97</v>
      </c>
      <c r="J56" t="s">
        <v>98</v>
      </c>
      <c r="K56" t="s">
        <v>99</v>
      </c>
      <c r="L56" t="s">
        <v>45</v>
      </c>
    </row>
    <row r="57" spans="1:12" x14ac:dyDescent="0.25">
      <c r="A57" t="s">
        <v>38</v>
      </c>
      <c r="B57" t="s">
        <v>25</v>
      </c>
      <c r="C57" t="s">
        <v>26</v>
      </c>
      <c r="D57">
        <v>14036</v>
      </c>
      <c r="E57" t="s">
        <v>229</v>
      </c>
      <c r="F57" t="s">
        <v>28</v>
      </c>
      <c r="G57" t="s">
        <v>40</v>
      </c>
      <c r="H57" t="s">
        <v>252</v>
      </c>
      <c r="I57" t="s">
        <v>42</v>
      </c>
      <c r="J57" t="s">
        <v>43</v>
      </c>
      <c r="K57" t="s">
        <v>44</v>
      </c>
      <c r="L57" t="s">
        <v>45</v>
      </c>
    </row>
    <row r="58" spans="1:12" x14ac:dyDescent="0.25">
      <c r="A58" t="s">
        <v>453</v>
      </c>
      <c r="B58" t="s">
        <v>39</v>
      </c>
      <c r="C58" t="s">
        <v>26</v>
      </c>
      <c r="D58">
        <v>14036</v>
      </c>
      <c r="E58" t="s">
        <v>229</v>
      </c>
      <c r="F58" t="s">
        <v>28</v>
      </c>
      <c r="G58" t="s">
        <v>454</v>
      </c>
      <c r="H58" t="s">
        <v>320</v>
      </c>
      <c r="I58" t="s">
        <v>455</v>
      </c>
      <c r="J58" t="s">
        <v>217</v>
      </c>
      <c r="K58" t="s">
        <v>456</v>
      </c>
      <c r="L58" t="s">
        <v>457</v>
      </c>
    </row>
    <row r="59" spans="1:12" x14ac:dyDescent="0.25">
      <c r="A59" t="s">
        <v>260</v>
      </c>
      <c r="B59" t="s">
        <v>67</v>
      </c>
      <c r="C59" t="s">
        <v>26</v>
      </c>
      <c r="D59">
        <v>14036</v>
      </c>
      <c r="E59" t="s">
        <v>229</v>
      </c>
      <c r="F59" t="s">
        <v>28</v>
      </c>
      <c r="G59" t="s">
        <v>261</v>
      </c>
      <c r="H59" t="s">
        <v>262</v>
      </c>
      <c r="I59" t="s">
        <v>263</v>
      </c>
      <c r="J59" t="s">
        <v>264</v>
      </c>
      <c r="K59" t="s">
        <v>265</v>
      </c>
      <c r="L59" t="s">
        <v>181</v>
      </c>
    </row>
    <row r="60" spans="1:12" x14ac:dyDescent="0.25">
      <c r="A60" t="s">
        <v>50</v>
      </c>
      <c r="B60" t="s">
        <v>67</v>
      </c>
      <c r="C60" t="s">
        <v>26</v>
      </c>
      <c r="D60">
        <v>14036</v>
      </c>
      <c r="E60" t="s">
        <v>229</v>
      </c>
      <c r="F60" t="s">
        <v>28</v>
      </c>
      <c r="G60" t="s">
        <v>110</v>
      </c>
      <c r="H60" t="s">
        <v>274</v>
      </c>
      <c r="I60" t="s">
        <v>275</v>
      </c>
      <c r="J60" t="s">
        <v>276</v>
      </c>
      <c r="K60" t="s">
        <v>277</v>
      </c>
      <c r="L60" t="s">
        <v>278</v>
      </c>
    </row>
    <row r="61" spans="1:12" x14ac:dyDescent="0.25">
      <c r="A61" t="s">
        <v>50</v>
      </c>
      <c r="B61" t="s">
        <v>47</v>
      </c>
      <c r="C61" t="s">
        <v>26</v>
      </c>
      <c r="D61">
        <v>14036</v>
      </c>
      <c r="E61" t="s">
        <v>229</v>
      </c>
      <c r="F61" t="s">
        <v>28</v>
      </c>
      <c r="G61" t="s">
        <v>110</v>
      </c>
      <c r="H61" t="s">
        <v>279</v>
      </c>
      <c r="I61" t="s">
        <v>275</v>
      </c>
      <c r="J61" t="s">
        <v>276</v>
      </c>
      <c r="K61" t="s">
        <v>277</v>
      </c>
      <c r="L61" t="s">
        <v>278</v>
      </c>
    </row>
    <row r="62" spans="1:12" x14ac:dyDescent="0.25">
      <c r="A62" t="s">
        <v>366</v>
      </c>
      <c r="B62" t="s">
        <v>39</v>
      </c>
      <c r="C62" t="s">
        <v>26</v>
      </c>
      <c r="D62">
        <v>14036</v>
      </c>
      <c r="E62" t="s">
        <v>229</v>
      </c>
      <c r="F62" t="s">
        <v>28</v>
      </c>
      <c r="G62" t="s">
        <v>367</v>
      </c>
      <c r="H62" t="s">
        <v>368</v>
      </c>
      <c r="I62" t="s">
        <v>369</v>
      </c>
      <c r="J62" t="s">
        <v>302</v>
      </c>
      <c r="K62" t="s">
        <v>370</v>
      </c>
      <c r="L62" t="s">
        <v>371</v>
      </c>
    </row>
    <row r="63" spans="1:12" x14ac:dyDescent="0.25">
      <c r="A63" t="s">
        <v>298</v>
      </c>
      <c r="B63" t="s">
        <v>69</v>
      </c>
      <c r="C63" t="s">
        <v>26</v>
      </c>
      <c r="D63">
        <v>14036</v>
      </c>
      <c r="E63" t="s">
        <v>229</v>
      </c>
      <c r="F63" t="s">
        <v>28</v>
      </c>
      <c r="G63" t="s">
        <v>317</v>
      </c>
      <c r="H63" t="s">
        <v>318</v>
      </c>
      <c r="I63" t="s">
        <v>301</v>
      </c>
      <c r="J63" t="s">
        <v>302</v>
      </c>
      <c r="K63" t="s">
        <v>303</v>
      </c>
      <c r="L63" t="s">
        <v>304</v>
      </c>
    </row>
    <row r="64" spans="1:12" x14ac:dyDescent="0.25">
      <c r="A64" t="s">
        <v>298</v>
      </c>
      <c r="B64" t="s">
        <v>39</v>
      </c>
      <c r="C64" t="s">
        <v>26</v>
      </c>
      <c r="D64">
        <v>14036</v>
      </c>
      <c r="E64" t="s">
        <v>229</v>
      </c>
      <c r="F64" t="s">
        <v>28</v>
      </c>
      <c r="G64" t="s">
        <v>299</v>
      </c>
      <c r="H64" t="s">
        <v>300</v>
      </c>
      <c r="I64" t="s">
        <v>301</v>
      </c>
      <c r="J64" t="s">
        <v>302</v>
      </c>
      <c r="K64" t="s">
        <v>303</v>
      </c>
      <c r="L64" t="s">
        <v>304</v>
      </c>
    </row>
    <row r="65" spans="1:12" x14ac:dyDescent="0.25">
      <c r="A65" t="s">
        <v>298</v>
      </c>
      <c r="B65" t="s">
        <v>101</v>
      </c>
      <c r="C65" t="s">
        <v>26</v>
      </c>
      <c r="D65">
        <v>14036</v>
      </c>
      <c r="E65" t="s">
        <v>229</v>
      </c>
      <c r="F65" t="s">
        <v>28</v>
      </c>
      <c r="G65" t="s">
        <v>190</v>
      </c>
      <c r="H65" t="s">
        <v>320</v>
      </c>
      <c r="I65" t="s">
        <v>301</v>
      </c>
      <c r="J65" t="s">
        <v>302</v>
      </c>
      <c r="K65" t="s">
        <v>303</v>
      </c>
      <c r="L65" t="s">
        <v>304</v>
      </c>
    </row>
    <row r="66" spans="1:12" x14ac:dyDescent="0.25">
      <c r="A66" t="s">
        <v>298</v>
      </c>
      <c r="B66" t="s">
        <v>79</v>
      </c>
      <c r="C66" t="s">
        <v>26</v>
      </c>
      <c r="D66">
        <v>14036</v>
      </c>
      <c r="E66" t="s">
        <v>229</v>
      </c>
      <c r="F66" t="s">
        <v>28</v>
      </c>
      <c r="G66" t="s">
        <v>327</v>
      </c>
      <c r="H66" t="s">
        <v>328</v>
      </c>
      <c r="I66" t="s">
        <v>301</v>
      </c>
      <c r="J66" t="s">
        <v>302</v>
      </c>
      <c r="K66" t="s">
        <v>303</v>
      </c>
      <c r="L66" t="s">
        <v>304</v>
      </c>
    </row>
    <row r="67" spans="1:12" x14ac:dyDescent="0.25">
      <c r="A67" t="s">
        <v>298</v>
      </c>
      <c r="B67" t="s">
        <v>58</v>
      </c>
      <c r="C67" t="s">
        <v>26</v>
      </c>
      <c r="D67">
        <v>14036</v>
      </c>
      <c r="E67" t="s">
        <v>229</v>
      </c>
      <c r="F67" t="s">
        <v>28</v>
      </c>
      <c r="G67" t="s">
        <v>310</v>
      </c>
      <c r="H67" t="s">
        <v>315</v>
      </c>
      <c r="I67" t="s">
        <v>301</v>
      </c>
      <c r="J67" t="s">
        <v>302</v>
      </c>
      <c r="K67" t="s">
        <v>303</v>
      </c>
      <c r="L67" t="s">
        <v>304</v>
      </c>
    </row>
    <row r="68" spans="1:12" x14ac:dyDescent="0.25">
      <c r="A68" t="s">
        <v>298</v>
      </c>
      <c r="B68" t="s">
        <v>67</v>
      </c>
      <c r="C68" t="s">
        <v>26</v>
      </c>
      <c r="D68">
        <v>14036</v>
      </c>
      <c r="E68" t="s">
        <v>229</v>
      </c>
      <c r="F68" t="s">
        <v>28</v>
      </c>
      <c r="G68" t="s">
        <v>310</v>
      </c>
      <c r="H68" t="s">
        <v>313</v>
      </c>
      <c r="I68" t="s">
        <v>301</v>
      </c>
      <c r="J68" t="s">
        <v>302</v>
      </c>
      <c r="K68" t="s">
        <v>303</v>
      </c>
      <c r="L68" t="s">
        <v>304</v>
      </c>
    </row>
    <row r="69" spans="1:12" x14ac:dyDescent="0.25">
      <c r="A69" t="s">
        <v>298</v>
      </c>
      <c r="B69" t="s">
        <v>47</v>
      </c>
      <c r="C69" t="s">
        <v>26</v>
      </c>
      <c r="D69">
        <v>14036</v>
      </c>
      <c r="E69" t="s">
        <v>229</v>
      </c>
      <c r="F69" t="s">
        <v>28</v>
      </c>
      <c r="G69" t="s">
        <v>307</v>
      </c>
      <c r="H69" t="s">
        <v>308</v>
      </c>
      <c r="I69" t="s">
        <v>301</v>
      </c>
      <c r="J69" t="s">
        <v>302</v>
      </c>
      <c r="K69" t="s">
        <v>303</v>
      </c>
      <c r="L69" t="s">
        <v>304</v>
      </c>
    </row>
    <row r="70" spans="1:12" x14ac:dyDescent="0.25">
      <c r="A70" t="s">
        <v>298</v>
      </c>
      <c r="B70" t="s">
        <v>25</v>
      </c>
      <c r="C70" t="s">
        <v>26</v>
      </c>
      <c r="D70">
        <v>14036</v>
      </c>
      <c r="E70" t="s">
        <v>229</v>
      </c>
      <c r="F70" t="s">
        <v>28</v>
      </c>
      <c r="G70" t="s">
        <v>310</v>
      </c>
      <c r="H70" t="s">
        <v>311</v>
      </c>
      <c r="I70" t="s">
        <v>301</v>
      </c>
      <c r="J70" t="s">
        <v>302</v>
      </c>
      <c r="K70" t="s">
        <v>303</v>
      </c>
      <c r="L70" t="s">
        <v>304</v>
      </c>
    </row>
    <row r="71" spans="1:12" x14ac:dyDescent="0.25">
      <c r="A71" t="s">
        <v>298</v>
      </c>
      <c r="B71" t="s">
        <v>90</v>
      </c>
      <c r="C71" t="s">
        <v>26</v>
      </c>
      <c r="D71">
        <v>14036</v>
      </c>
      <c r="E71" t="s">
        <v>229</v>
      </c>
      <c r="F71" t="s">
        <v>28</v>
      </c>
      <c r="G71" t="s">
        <v>310</v>
      </c>
      <c r="H71" t="s">
        <v>324</v>
      </c>
      <c r="I71" t="s">
        <v>301</v>
      </c>
      <c r="J71" t="s">
        <v>302</v>
      </c>
      <c r="K71" t="s">
        <v>303</v>
      </c>
      <c r="L71" t="s">
        <v>304</v>
      </c>
    </row>
    <row r="72" spans="1:12" x14ac:dyDescent="0.25">
      <c r="A72" t="s">
        <v>24</v>
      </c>
      <c r="B72" t="s">
        <v>47</v>
      </c>
      <c r="C72" t="s">
        <v>26</v>
      </c>
      <c r="D72">
        <v>14036</v>
      </c>
      <c r="E72" t="s">
        <v>229</v>
      </c>
      <c r="F72" t="s">
        <v>28</v>
      </c>
      <c r="G72" t="s">
        <v>29</v>
      </c>
      <c r="H72" t="s">
        <v>241</v>
      </c>
      <c r="I72" t="s">
        <v>31</v>
      </c>
      <c r="J72" t="s">
        <v>32</v>
      </c>
      <c r="K72" t="s">
        <v>33</v>
      </c>
      <c r="L72" t="s">
        <v>34</v>
      </c>
    </row>
    <row r="73" spans="1:12" x14ac:dyDescent="0.25">
      <c r="A73" t="s">
        <v>669</v>
      </c>
      <c r="B73" t="s">
        <v>58</v>
      </c>
      <c r="C73" t="s">
        <v>26</v>
      </c>
      <c r="D73">
        <v>14036</v>
      </c>
      <c r="E73" t="s">
        <v>229</v>
      </c>
      <c r="F73" t="s">
        <v>28</v>
      </c>
      <c r="G73" t="s">
        <v>557</v>
      </c>
      <c r="H73" t="s">
        <v>989</v>
      </c>
      <c r="I73" t="s">
        <v>977</v>
      </c>
      <c r="J73" t="s">
        <v>978</v>
      </c>
      <c r="K73" t="s">
        <v>979</v>
      </c>
      <c r="L73" t="s">
        <v>980</v>
      </c>
    </row>
    <row r="74" spans="1:12" x14ac:dyDescent="0.25">
      <c r="A74" t="s">
        <v>669</v>
      </c>
      <c r="B74" t="s">
        <v>39</v>
      </c>
      <c r="C74" t="s">
        <v>26</v>
      </c>
      <c r="D74">
        <v>14036</v>
      </c>
      <c r="E74" t="s">
        <v>229</v>
      </c>
      <c r="F74" t="s">
        <v>28</v>
      </c>
      <c r="G74" t="s">
        <v>110</v>
      </c>
      <c r="H74" t="s">
        <v>976</v>
      </c>
      <c r="I74" t="s">
        <v>977</v>
      </c>
      <c r="J74" t="s">
        <v>978</v>
      </c>
      <c r="K74" t="s">
        <v>979</v>
      </c>
      <c r="L74" t="s">
        <v>980</v>
      </c>
    </row>
    <row r="75" spans="1:12" x14ac:dyDescent="0.25">
      <c r="A75" t="s">
        <v>669</v>
      </c>
      <c r="B75" t="s">
        <v>25</v>
      </c>
      <c r="C75" t="s">
        <v>26</v>
      </c>
      <c r="D75">
        <v>14036</v>
      </c>
      <c r="E75" t="s">
        <v>229</v>
      </c>
      <c r="F75" t="s">
        <v>28</v>
      </c>
      <c r="G75" t="s">
        <v>110</v>
      </c>
      <c r="H75" t="s">
        <v>985</v>
      </c>
      <c r="I75" t="s">
        <v>977</v>
      </c>
      <c r="J75" t="s">
        <v>978</v>
      </c>
      <c r="K75" t="s">
        <v>979</v>
      </c>
      <c r="L75" t="s">
        <v>980</v>
      </c>
    </row>
    <row r="76" spans="1:12" x14ac:dyDescent="0.25">
      <c r="A76" t="s">
        <v>669</v>
      </c>
      <c r="B76" t="s">
        <v>69</v>
      </c>
      <c r="C76" t="s">
        <v>26</v>
      </c>
      <c r="D76">
        <v>14036</v>
      </c>
      <c r="E76" t="s">
        <v>229</v>
      </c>
      <c r="F76" t="s">
        <v>28</v>
      </c>
      <c r="G76" t="s">
        <v>130</v>
      </c>
      <c r="H76" t="s">
        <v>991</v>
      </c>
      <c r="I76" t="s">
        <v>977</v>
      </c>
      <c r="J76" t="s">
        <v>978</v>
      </c>
      <c r="K76" t="s">
        <v>979</v>
      </c>
      <c r="L76" t="s">
        <v>980</v>
      </c>
    </row>
    <row r="77" spans="1:12" x14ac:dyDescent="0.25">
      <c r="A77" t="s">
        <v>669</v>
      </c>
      <c r="B77" t="s">
        <v>67</v>
      </c>
      <c r="C77" t="s">
        <v>26</v>
      </c>
      <c r="D77">
        <v>14036</v>
      </c>
      <c r="E77" t="s">
        <v>229</v>
      </c>
      <c r="F77" t="s">
        <v>28</v>
      </c>
      <c r="G77" t="s">
        <v>110</v>
      </c>
      <c r="H77" t="s">
        <v>987</v>
      </c>
      <c r="I77" t="s">
        <v>977</v>
      </c>
      <c r="J77" t="s">
        <v>978</v>
      </c>
      <c r="K77" t="s">
        <v>979</v>
      </c>
      <c r="L77" t="s">
        <v>980</v>
      </c>
    </row>
    <row r="78" spans="1:12" x14ac:dyDescent="0.25">
      <c r="A78" t="s">
        <v>669</v>
      </c>
      <c r="B78" t="s">
        <v>47</v>
      </c>
      <c r="C78" t="s">
        <v>26</v>
      </c>
      <c r="D78">
        <v>14036</v>
      </c>
      <c r="E78" t="s">
        <v>229</v>
      </c>
      <c r="F78" t="s">
        <v>28</v>
      </c>
      <c r="G78" t="s">
        <v>110</v>
      </c>
      <c r="H78" t="s">
        <v>983</v>
      </c>
      <c r="I78" t="s">
        <v>977</v>
      </c>
      <c r="J78" t="s">
        <v>978</v>
      </c>
      <c r="K78" t="s">
        <v>979</v>
      </c>
      <c r="L78" t="s">
        <v>980</v>
      </c>
    </row>
    <row r="79" spans="1:12" x14ac:dyDescent="0.25">
      <c r="A79" t="s">
        <v>100</v>
      </c>
      <c r="B79" t="s">
        <v>25</v>
      </c>
      <c r="C79" t="s">
        <v>26</v>
      </c>
      <c r="D79">
        <v>14036</v>
      </c>
      <c r="E79" t="s">
        <v>229</v>
      </c>
      <c r="F79" t="s">
        <v>28</v>
      </c>
      <c r="G79" t="s">
        <v>550</v>
      </c>
      <c r="H79" t="s">
        <v>1001</v>
      </c>
      <c r="I79" t="s">
        <v>995</v>
      </c>
      <c r="J79" t="s">
        <v>996</v>
      </c>
      <c r="K79" t="s">
        <v>997</v>
      </c>
      <c r="L79" t="s">
        <v>998</v>
      </c>
    </row>
    <row r="80" spans="1:12" x14ac:dyDescent="0.25">
      <c r="A80" t="s">
        <v>100</v>
      </c>
      <c r="B80" t="s">
        <v>39</v>
      </c>
      <c r="C80" t="s">
        <v>26</v>
      </c>
      <c r="D80">
        <v>14036</v>
      </c>
      <c r="E80" t="s">
        <v>229</v>
      </c>
      <c r="F80" t="s">
        <v>28</v>
      </c>
      <c r="G80" t="s">
        <v>360</v>
      </c>
      <c r="H80" t="s">
        <v>994</v>
      </c>
      <c r="I80" t="s">
        <v>995</v>
      </c>
      <c r="J80" t="s">
        <v>996</v>
      </c>
      <c r="K80" t="s">
        <v>997</v>
      </c>
      <c r="L80" t="s">
        <v>998</v>
      </c>
    </row>
    <row r="81" spans="1:12" x14ac:dyDescent="0.25">
      <c r="A81" t="s">
        <v>1004</v>
      </c>
      <c r="B81" t="s">
        <v>39</v>
      </c>
      <c r="C81" t="s">
        <v>26</v>
      </c>
      <c r="D81">
        <v>14036</v>
      </c>
      <c r="E81" t="s">
        <v>229</v>
      </c>
      <c r="F81" t="s">
        <v>28</v>
      </c>
      <c r="G81" t="s">
        <v>1005</v>
      </c>
      <c r="H81" t="s">
        <v>1006</v>
      </c>
      <c r="I81" t="s">
        <v>1007</v>
      </c>
      <c r="J81" t="s">
        <v>205</v>
      </c>
      <c r="K81" t="s">
        <v>1008</v>
      </c>
      <c r="L81" t="s">
        <v>1009</v>
      </c>
    </row>
    <row r="82" spans="1:12" x14ac:dyDescent="0.25">
      <c r="A82" t="s">
        <v>1004</v>
      </c>
      <c r="B82" t="s">
        <v>25</v>
      </c>
      <c r="C82" t="s">
        <v>26</v>
      </c>
      <c r="D82">
        <v>14036</v>
      </c>
      <c r="E82" t="s">
        <v>229</v>
      </c>
      <c r="F82" t="s">
        <v>28</v>
      </c>
      <c r="G82" t="s">
        <v>70</v>
      </c>
      <c r="H82" t="s">
        <v>1013</v>
      </c>
      <c r="I82" t="s">
        <v>1007</v>
      </c>
      <c r="J82" t="s">
        <v>205</v>
      </c>
      <c r="K82" t="s">
        <v>1008</v>
      </c>
      <c r="L82" t="s">
        <v>1009</v>
      </c>
    </row>
    <row r="83" spans="1:12" x14ac:dyDescent="0.25">
      <c r="A83" t="s">
        <v>1004</v>
      </c>
      <c r="B83" t="s">
        <v>71</v>
      </c>
      <c r="C83" t="s">
        <v>26</v>
      </c>
      <c r="D83">
        <v>14036</v>
      </c>
      <c r="E83" t="s">
        <v>229</v>
      </c>
      <c r="F83" t="s">
        <v>28</v>
      </c>
      <c r="G83" t="s">
        <v>489</v>
      </c>
      <c r="H83" t="s">
        <v>585</v>
      </c>
      <c r="I83" t="s">
        <v>1007</v>
      </c>
      <c r="J83" t="s">
        <v>205</v>
      </c>
      <c r="K83" t="s">
        <v>1008</v>
      </c>
      <c r="L83" t="s">
        <v>1009</v>
      </c>
    </row>
    <row r="84" spans="1:12" x14ac:dyDescent="0.25">
      <c r="A84" t="s">
        <v>1004</v>
      </c>
      <c r="B84" t="s">
        <v>90</v>
      </c>
      <c r="C84" t="s">
        <v>26</v>
      </c>
      <c r="D84">
        <v>14036</v>
      </c>
      <c r="E84" t="s">
        <v>229</v>
      </c>
      <c r="F84" t="s">
        <v>28</v>
      </c>
      <c r="G84" t="s">
        <v>713</v>
      </c>
      <c r="H84" t="s">
        <v>1019</v>
      </c>
      <c r="I84" t="s">
        <v>1007</v>
      </c>
      <c r="J84" t="s">
        <v>205</v>
      </c>
      <c r="K84" t="s">
        <v>1008</v>
      </c>
      <c r="L84" t="s">
        <v>1009</v>
      </c>
    </row>
    <row r="85" spans="1:12" x14ac:dyDescent="0.25">
      <c r="A85" t="s">
        <v>1004</v>
      </c>
      <c r="B85" t="s">
        <v>79</v>
      </c>
      <c r="C85" t="s">
        <v>26</v>
      </c>
      <c r="D85">
        <v>14036</v>
      </c>
      <c r="E85" t="s">
        <v>229</v>
      </c>
      <c r="F85" t="s">
        <v>28</v>
      </c>
      <c r="G85" t="s">
        <v>317</v>
      </c>
      <c r="H85" t="s">
        <v>1021</v>
      </c>
      <c r="I85" t="s">
        <v>1007</v>
      </c>
      <c r="J85" t="s">
        <v>205</v>
      </c>
      <c r="K85" t="s">
        <v>1008</v>
      </c>
      <c r="L85" t="s">
        <v>1009</v>
      </c>
    </row>
    <row r="86" spans="1:12" x14ac:dyDescent="0.25">
      <c r="A86" t="s">
        <v>1004</v>
      </c>
      <c r="B86" t="s">
        <v>101</v>
      </c>
      <c r="C86" t="s">
        <v>26</v>
      </c>
      <c r="D86">
        <v>14036</v>
      </c>
      <c r="E86" t="s">
        <v>229</v>
      </c>
      <c r="F86" t="s">
        <v>28</v>
      </c>
      <c r="G86" t="s">
        <v>1018</v>
      </c>
      <c r="H86" t="s">
        <v>485</v>
      </c>
      <c r="I86" t="s">
        <v>1007</v>
      </c>
      <c r="J86" t="s">
        <v>205</v>
      </c>
      <c r="K86" t="s">
        <v>1008</v>
      </c>
      <c r="L86" t="s">
        <v>1009</v>
      </c>
    </row>
    <row r="87" spans="1:12" x14ac:dyDescent="0.25">
      <c r="A87" t="s">
        <v>1004</v>
      </c>
      <c r="B87" t="s">
        <v>67</v>
      </c>
      <c r="C87" t="s">
        <v>26</v>
      </c>
      <c r="D87">
        <v>14036</v>
      </c>
      <c r="E87" t="s">
        <v>229</v>
      </c>
      <c r="F87" t="s">
        <v>28</v>
      </c>
      <c r="G87" t="s">
        <v>188</v>
      </c>
      <c r="H87" t="s">
        <v>73</v>
      </c>
      <c r="I87" t="s">
        <v>1007</v>
      </c>
      <c r="J87" t="s">
        <v>205</v>
      </c>
      <c r="K87" t="s">
        <v>1008</v>
      </c>
      <c r="L87" t="s">
        <v>1009</v>
      </c>
    </row>
    <row r="88" spans="1:12" x14ac:dyDescent="0.25">
      <c r="A88" t="s">
        <v>1004</v>
      </c>
      <c r="B88" t="s">
        <v>85</v>
      </c>
      <c r="C88" t="s">
        <v>26</v>
      </c>
      <c r="D88">
        <v>14036</v>
      </c>
      <c r="E88" t="s">
        <v>229</v>
      </c>
      <c r="F88" t="s">
        <v>28</v>
      </c>
      <c r="G88" t="s">
        <v>489</v>
      </c>
      <c r="H88" t="s">
        <v>385</v>
      </c>
      <c r="I88" t="s">
        <v>1007</v>
      </c>
      <c r="J88" t="s">
        <v>205</v>
      </c>
      <c r="K88" t="s">
        <v>1008</v>
      </c>
      <c r="L88" t="s">
        <v>1009</v>
      </c>
    </row>
    <row r="89" spans="1:12" x14ac:dyDescent="0.25">
      <c r="A89" t="s">
        <v>1004</v>
      </c>
      <c r="B89" t="s">
        <v>47</v>
      </c>
      <c r="C89" t="s">
        <v>26</v>
      </c>
      <c r="D89">
        <v>14036</v>
      </c>
      <c r="E89" t="s">
        <v>229</v>
      </c>
      <c r="F89" t="s">
        <v>28</v>
      </c>
      <c r="G89" t="s">
        <v>1011</v>
      </c>
      <c r="H89" t="s">
        <v>1012</v>
      </c>
      <c r="I89" t="s">
        <v>1007</v>
      </c>
      <c r="J89" t="s">
        <v>205</v>
      </c>
      <c r="K89" t="s">
        <v>1008</v>
      </c>
      <c r="L89" t="s">
        <v>1009</v>
      </c>
    </row>
    <row r="90" spans="1:12" x14ac:dyDescent="0.25">
      <c r="A90" t="s">
        <v>1004</v>
      </c>
      <c r="B90" t="s">
        <v>69</v>
      </c>
      <c r="C90" t="s">
        <v>26</v>
      </c>
      <c r="D90">
        <v>14036</v>
      </c>
      <c r="E90" t="s">
        <v>229</v>
      </c>
      <c r="F90" t="s">
        <v>28</v>
      </c>
      <c r="G90" t="s">
        <v>1005</v>
      </c>
      <c r="H90" t="s">
        <v>458</v>
      </c>
      <c r="I90" t="s">
        <v>1007</v>
      </c>
      <c r="J90" t="s">
        <v>205</v>
      </c>
      <c r="K90" t="s">
        <v>1008</v>
      </c>
      <c r="L90" t="s">
        <v>1009</v>
      </c>
    </row>
    <row r="91" spans="1:12" x14ac:dyDescent="0.25">
      <c r="A91" t="s">
        <v>1004</v>
      </c>
      <c r="B91" t="s">
        <v>58</v>
      </c>
      <c r="C91" t="s">
        <v>26</v>
      </c>
      <c r="D91">
        <v>14036</v>
      </c>
      <c r="E91" t="s">
        <v>229</v>
      </c>
      <c r="F91" t="s">
        <v>28</v>
      </c>
      <c r="G91" t="s">
        <v>1015</v>
      </c>
      <c r="H91" t="s">
        <v>463</v>
      </c>
      <c r="I91" t="s">
        <v>1007</v>
      </c>
      <c r="J91" t="s">
        <v>205</v>
      </c>
      <c r="K91" t="s">
        <v>1008</v>
      </c>
      <c r="L91" t="s">
        <v>1009</v>
      </c>
    </row>
    <row r="92" spans="1:12" x14ac:dyDescent="0.25">
      <c r="A92" t="s">
        <v>1026</v>
      </c>
      <c r="B92" t="s">
        <v>1050</v>
      </c>
      <c r="C92" t="s">
        <v>26</v>
      </c>
      <c r="D92">
        <v>14036</v>
      </c>
      <c r="E92" t="s">
        <v>229</v>
      </c>
      <c r="F92" t="s">
        <v>28</v>
      </c>
      <c r="G92" t="s">
        <v>139</v>
      </c>
      <c r="H92" t="s">
        <v>1051</v>
      </c>
      <c r="I92" t="s">
        <v>389</v>
      </c>
      <c r="J92" t="s">
        <v>468</v>
      </c>
      <c r="K92" t="s">
        <v>469</v>
      </c>
      <c r="L92" t="s">
        <v>1028</v>
      </c>
    </row>
    <row r="93" spans="1:12" x14ac:dyDescent="0.25">
      <c r="A93" t="s">
        <v>1026</v>
      </c>
      <c r="B93" t="s">
        <v>71</v>
      </c>
      <c r="C93" t="s">
        <v>26</v>
      </c>
      <c r="D93">
        <v>14036</v>
      </c>
      <c r="E93" t="s">
        <v>229</v>
      </c>
      <c r="F93" t="s">
        <v>28</v>
      </c>
      <c r="G93" t="s">
        <v>139</v>
      </c>
      <c r="H93" t="s">
        <v>1042</v>
      </c>
      <c r="I93" t="s">
        <v>97</v>
      </c>
      <c r="J93" t="s">
        <v>468</v>
      </c>
      <c r="K93" t="s">
        <v>469</v>
      </c>
      <c r="L93" t="s">
        <v>1028</v>
      </c>
    </row>
    <row r="94" spans="1:12" x14ac:dyDescent="0.25">
      <c r="A94" t="s">
        <v>1026</v>
      </c>
      <c r="B94" t="s">
        <v>464</v>
      </c>
      <c r="C94" t="s">
        <v>26</v>
      </c>
      <c r="D94">
        <v>14036</v>
      </c>
      <c r="E94" t="s">
        <v>229</v>
      </c>
      <c r="F94" t="s">
        <v>28</v>
      </c>
      <c r="G94" t="s">
        <v>139</v>
      </c>
      <c r="H94" t="s">
        <v>1043</v>
      </c>
      <c r="I94" t="s">
        <v>1032</v>
      </c>
      <c r="J94" t="s">
        <v>468</v>
      </c>
      <c r="K94" t="s">
        <v>469</v>
      </c>
      <c r="L94" t="s">
        <v>1028</v>
      </c>
    </row>
    <row r="95" spans="1:12" x14ac:dyDescent="0.25">
      <c r="A95" t="s">
        <v>1026</v>
      </c>
      <c r="B95" t="s">
        <v>90</v>
      </c>
      <c r="C95" t="s">
        <v>26</v>
      </c>
      <c r="D95">
        <v>14036</v>
      </c>
      <c r="E95" t="s">
        <v>229</v>
      </c>
      <c r="F95" t="s">
        <v>28</v>
      </c>
      <c r="G95" t="s">
        <v>1038</v>
      </c>
      <c r="H95" t="s">
        <v>1039</v>
      </c>
      <c r="I95" t="s">
        <v>97</v>
      </c>
      <c r="J95" t="s">
        <v>468</v>
      </c>
      <c r="K95" t="s">
        <v>469</v>
      </c>
      <c r="L95" t="s">
        <v>1028</v>
      </c>
    </row>
    <row r="96" spans="1:12" x14ac:dyDescent="0.25">
      <c r="A96" t="s">
        <v>1026</v>
      </c>
      <c r="B96" t="s">
        <v>69</v>
      </c>
      <c r="C96" t="s">
        <v>26</v>
      </c>
      <c r="D96">
        <v>14036</v>
      </c>
      <c r="E96" t="s">
        <v>229</v>
      </c>
      <c r="F96" t="s">
        <v>28</v>
      </c>
      <c r="G96" t="s">
        <v>1036</v>
      </c>
      <c r="H96" t="s">
        <v>1037</v>
      </c>
      <c r="I96" t="s">
        <v>216</v>
      </c>
      <c r="J96" t="s">
        <v>468</v>
      </c>
      <c r="K96" t="s">
        <v>469</v>
      </c>
      <c r="L96" t="s">
        <v>1028</v>
      </c>
    </row>
    <row r="97" spans="1:12" x14ac:dyDescent="0.25">
      <c r="A97" t="s">
        <v>1026</v>
      </c>
      <c r="B97" t="s">
        <v>58</v>
      </c>
      <c r="C97" t="s">
        <v>26</v>
      </c>
      <c r="D97">
        <v>14036</v>
      </c>
      <c r="E97" t="s">
        <v>229</v>
      </c>
      <c r="F97" t="s">
        <v>28</v>
      </c>
      <c r="G97" t="s">
        <v>273</v>
      </c>
      <c r="H97" t="s">
        <v>1035</v>
      </c>
      <c r="I97" t="s">
        <v>216</v>
      </c>
      <c r="J97" t="s">
        <v>468</v>
      </c>
      <c r="K97" t="s">
        <v>469</v>
      </c>
      <c r="L97" t="s">
        <v>1028</v>
      </c>
    </row>
    <row r="98" spans="1:12" x14ac:dyDescent="0.25">
      <c r="A98" t="s">
        <v>1026</v>
      </c>
      <c r="B98" t="s">
        <v>627</v>
      </c>
      <c r="C98" t="s">
        <v>26</v>
      </c>
      <c r="D98">
        <v>14036</v>
      </c>
      <c r="E98" t="s">
        <v>229</v>
      </c>
      <c r="F98" t="s">
        <v>28</v>
      </c>
      <c r="G98" t="s">
        <v>1046</v>
      </c>
      <c r="H98" t="s">
        <v>1047</v>
      </c>
      <c r="I98" t="s">
        <v>97</v>
      </c>
      <c r="J98" t="s">
        <v>468</v>
      </c>
      <c r="K98" t="s">
        <v>469</v>
      </c>
      <c r="L98" t="s">
        <v>1028</v>
      </c>
    </row>
    <row r="99" spans="1:12" x14ac:dyDescent="0.25">
      <c r="A99" t="s">
        <v>1026</v>
      </c>
      <c r="B99" t="s">
        <v>39</v>
      </c>
      <c r="C99" t="s">
        <v>26</v>
      </c>
      <c r="D99">
        <v>14036</v>
      </c>
      <c r="E99" t="s">
        <v>229</v>
      </c>
      <c r="F99" t="s">
        <v>28</v>
      </c>
      <c r="G99" t="s">
        <v>80</v>
      </c>
      <c r="H99" t="s">
        <v>1027</v>
      </c>
      <c r="I99" t="s">
        <v>216</v>
      </c>
      <c r="J99" t="s">
        <v>468</v>
      </c>
      <c r="K99" t="s">
        <v>469</v>
      </c>
      <c r="L99" t="s">
        <v>1028</v>
      </c>
    </row>
    <row r="100" spans="1:12" x14ac:dyDescent="0.25">
      <c r="A100" t="s">
        <v>1026</v>
      </c>
      <c r="B100" t="s">
        <v>85</v>
      </c>
      <c r="C100" t="s">
        <v>26</v>
      </c>
      <c r="D100">
        <v>14036</v>
      </c>
      <c r="E100" t="s">
        <v>229</v>
      </c>
      <c r="F100" t="s">
        <v>28</v>
      </c>
      <c r="G100" t="s">
        <v>1040</v>
      </c>
      <c r="H100" t="s">
        <v>1041</v>
      </c>
      <c r="I100" t="s">
        <v>216</v>
      </c>
      <c r="J100" t="s">
        <v>468</v>
      </c>
      <c r="K100" t="s">
        <v>469</v>
      </c>
      <c r="L100" t="s">
        <v>1028</v>
      </c>
    </row>
    <row r="101" spans="1:12" x14ac:dyDescent="0.25">
      <c r="A101" t="s">
        <v>1026</v>
      </c>
      <c r="B101" t="s">
        <v>67</v>
      </c>
      <c r="C101" t="s">
        <v>26</v>
      </c>
      <c r="D101">
        <v>14036</v>
      </c>
      <c r="E101" t="s">
        <v>229</v>
      </c>
      <c r="F101" t="s">
        <v>28</v>
      </c>
      <c r="G101" t="s">
        <v>383</v>
      </c>
      <c r="H101" t="s">
        <v>1034</v>
      </c>
      <c r="I101" t="s">
        <v>216</v>
      </c>
      <c r="J101" t="s">
        <v>468</v>
      </c>
      <c r="K101" t="s">
        <v>469</v>
      </c>
      <c r="L101" t="s">
        <v>1028</v>
      </c>
    </row>
    <row r="102" spans="1:12" x14ac:dyDescent="0.25">
      <c r="A102" t="s">
        <v>1026</v>
      </c>
      <c r="B102" t="s">
        <v>629</v>
      </c>
      <c r="C102" t="s">
        <v>26</v>
      </c>
      <c r="D102">
        <v>14036</v>
      </c>
      <c r="E102" t="s">
        <v>229</v>
      </c>
      <c r="F102" t="s">
        <v>28</v>
      </c>
      <c r="G102" t="s">
        <v>1048</v>
      </c>
      <c r="H102" t="s">
        <v>1049</v>
      </c>
      <c r="I102" t="s">
        <v>216</v>
      </c>
      <c r="J102" t="s">
        <v>468</v>
      </c>
      <c r="K102" t="s">
        <v>469</v>
      </c>
      <c r="L102" t="s">
        <v>1028</v>
      </c>
    </row>
    <row r="103" spans="1:12" x14ac:dyDescent="0.25">
      <c r="A103" t="s">
        <v>1026</v>
      </c>
      <c r="B103" t="s">
        <v>79</v>
      </c>
      <c r="C103" t="s">
        <v>26</v>
      </c>
      <c r="D103">
        <v>14036</v>
      </c>
      <c r="E103" t="s">
        <v>229</v>
      </c>
      <c r="F103" t="s">
        <v>28</v>
      </c>
      <c r="G103" t="s">
        <v>459</v>
      </c>
      <c r="H103" t="s">
        <v>269</v>
      </c>
      <c r="I103" t="s">
        <v>389</v>
      </c>
      <c r="J103" t="s">
        <v>468</v>
      </c>
      <c r="K103" t="s">
        <v>469</v>
      </c>
      <c r="L103" t="s">
        <v>1028</v>
      </c>
    </row>
    <row r="104" spans="1:12" x14ac:dyDescent="0.25">
      <c r="A104" t="s">
        <v>1026</v>
      </c>
      <c r="B104" t="s">
        <v>1052</v>
      </c>
      <c r="C104" t="s">
        <v>26</v>
      </c>
      <c r="D104">
        <v>14036</v>
      </c>
      <c r="E104" t="s">
        <v>229</v>
      </c>
      <c r="F104" t="s">
        <v>28</v>
      </c>
      <c r="G104" t="s">
        <v>459</v>
      </c>
      <c r="H104" t="s">
        <v>1053</v>
      </c>
      <c r="I104" t="s">
        <v>1032</v>
      </c>
      <c r="J104" t="s">
        <v>468</v>
      </c>
      <c r="K104" t="s">
        <v>469</v>
      </c>
      <c r="L104" t="s">
        <v>1028</v>
      </c>
    </row>
    <row r="105" spans="1:12" x14ac:dyDescent="0.25">
      <c r="A105" t="s">
        <v>1026</v>
      </c>
      <c r="B105" t="s">
        <v>25</v>
      </c>
      <c r="C105" t="s">
        <v>26</v>
      </c>
      <c r="D105">
        <v>14036</v>
      </c>
      <c r="E105" t="s">
        <v>229</v>
      </c>
      <c r="F105" t="s">
        <v>28</v>
      </c>
      <c r="G105" t="s">
        <v>1033</v>
      </c>
      <c r="H105" t="s">
        <v>269</v>
      </c>
      <c r="I105" t="s">
        <v>389</v>
      </c>
      <c r="J105" t="s">
        <v>468</v>
      </c>
      <c r="K105" t="s">
        <v>469</v>
      </c>
      <c r="L105" t="s">
        <v>1028</v>
      </c>
    </row>
    <row r="106" spans="1:12" x14ac:dyDescent="0.25">
      <c r="A106" t="s">
        <v>1026</v>
      </c>
      <c r="B106" t="s">
        <v>637</v>
      </c>
      <c r="C106" t="s">
        <v>26</v>
      </c>
      <c r="D106">
        <v>14036</v>
      </c>
      <c r="E106" t="s">
        <v>229</v>
      </c>
      <c r="F106" t="s">
        <v>28</v>
      </c>
      <c r="G106" t="s">
        <v>268</v>
      </c>
      <c r="H106" t="s">
        <v>1044</v>
      </c>
      <c r="I106" t="s">
        <v>1032</v>
      </c>
      <c r="J106" t="s">
        <v>468</v>
      </c>
      <c r="K106" t="s">
        <v>469</v>
      </c>
      <c r="L106" t="s">
        <v>1028</v>
      </c>
    </row>
    <row r="107" spans="1:12" x14ac:dyDescent="0.25">
      <c r="A107" t="s">
        <v>1026</v>
      </c>
      <c r="B107" t="s">
        <v>630</v>
      </c>
      <c r="C107" t="s">
        <v>26</v>
      </c>
      <c r="D107">
        <v>14036</v>
      </c>
      <c r="E107" t="s">
        <v>229</v>
      </c>
      <c r="F107" t="s">
        <v>28</v>
      </c>
      <c r="G107" t="s">
        <v>1045</v>
      </c>
      <c r="H107" t="s">
        <v>1044</v>
      </c>
      <c r="I107" t="s">
        <v>1032</v>
      </c>
      <c r="J107" t="s">
        <v>468</v>
      </c>
      <c r="K107" t="s">
        <v>469</v>
      </c>
      <c r="L107" t="s">
        <v>1028</v>
      </c>
    </row>
    <row r="108" spans="1:12" x14ac:dyDescent="0.25">
      <c r="A108" t="s">
        <v>1026</v>
      </c>
      <c r="B108" t="s">
        <v>101</v>
      </c>
      <c r="C108" t="s">
        <v>26</v>
      </c>
      <c r="D108">
        <v>14036</v>
      </c>
      <c r="E108" t="s">
        <v>229</v>
      </c>
      <c r="F108" t="s">
        <v>28</v>
      </c>
      <c r="G108" t="s">
        <v>504</v>
      </c>
      <c r="H108" t="s">
        <v>1035</v>
      </c>
      <c r="I108" t="s">
        <v>1032</v>
      </c>
      <c r="J108" t="s">
        <v>468</v>
      </c>
      <c r="K108" t="s">
        <v>469</v>
      </c>
      <c r="L108" t="s">
        <v>1028</v>
      </c>
    </row>
    <row r="109" spans="1:12" x14ac:dyDescent="0.25">
      <c r="A109" t="s">
        <v>1026</v>
      </c>
      <c r="B109" t="s">
        <v>47</v>
      </c>
      <c r="C109" t="s">
        <v>26</v>
      </c>
      <c r="D109">
        <v>14036</v>
      </c>
      <c r="E109" t="s">
        <v>229</v>
      </c>
      <c r="F109" t="s">
        <v>28</v>
      </c>
      <c r="G109" t="s">
        <v>1030</v>
      </c>
      <c r="H109" t="s">
        <v>1031</v>
      </c>
      <c r="I109" t="s">
        <v>1032</v>
      </c>
      <c r="J109" t="s">
        <v>468</v>
      </c>
      <c r="K109" t="s">
        <v>469</v>
      </c>
      <c r="L109" t="s">
        <v>1028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DB7CC-291D-42D0-A4BB-EE24E3E7E561}">
  <dimension ref="A1:U113"/>
  <sheetViews>
    <sheetView topLeftCell="L1" workbookViewId="0">
      <selection activeCell="N60" sqref="N60"/>
    </sheetView>
  </sheetViews>
  <sheetFormatPr defaultRowHeight="15" x14ac:dyDescent="0.25"/>
  <cols>
    <col min="1" max="1" width="35.42578125" customWidth="1"/>
    <col min="2" max="2" width="18.42578125" customWidth="1"/>
    <col min="3" max="3" width="17" customWidth="1"/>
    <col min="4" max="9" width="9.5703125" customWidth="1"/>
    <col min="10" max="10" width="27.28515625" customWidth="1"/>
    <col min="11" max="11" width="48.7109375" customWidth="1"/>
    <col min="12" max="12" width="23" customWidth="1"/>
    <col min="13" max="13" width="14.85546875" customWidth="1"/>
    <col min="14" max="14" width="10.5703125" customWidth="1"/>
    <col min="15" max="15" width="50.5703125" customWidth="1"/>
    <col min="16" max="16" width="63.85546875" customWidth="1"/>
    <col min="17" max="17" width="23.28515625" customWidth="1"/>
    <col min="18" max="18" width="15" customWidth="1"/>
    <col min="19" max="20" width="10.5703125" customWidth="1"/>
  </cols>
  <sheetData>
    <row r="1" spans="1:21" x14ac:dyDescent="0.25">
      <c r="A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</row>
    <row r="2" spans="1:21" x14ac:dyDescent="0.25">
      <c r="A2" t="s">
        <v>750</v>
      </c>
      <c r="B2" t="s">
        <v>228</v>
      </c>
      <c r="C2" t="s">
        <v>39</v>
      </c>
      <c r="D2" t="s">
        <v>26</v>
      </c>
      <c r="E2">
        <v>14036</v>
      </c>
      <c r="F2" t="s">
        <v>229</v>
      </c>
      <c r="G2" t="s">
        <v>28</v>
      </c>
      <c r="H2" t="s">
        <v>230</v>
      </c>
      <c r="I2" t="s">
        <v>231</v>
      </c>
      <c r="J2" t="s">
        <v>232</v>
      </c>
      <c r="K2" t="s">
        <v>233</v>
      </c>
      <c r="L2" t="s">
        <v>234</v>
      </c>
      <c r="M2" t="s">
        <v>235</v>
      </c>
      <c r="N2" s="1" t="s">
        <v>64</v>
      </c>
      <c r="O2" t="s">
        <v>792</v>
      </c>
      <c r="P2" t="s">
        <v>830</v>
      </c>
      <c r="Q2" s="1" t="s">
        <v>810</v>
      </c>
      <c r="R2" s="1" t="s">
        <v>306</v>
      </c>
      <c r="U2" t="s">
        <v>939</v>
      </c>
    </row>
    <row r="3" spans="1:21" x14ac:dyDescent="0.25">
      <c r="A3" t="s">
        <v>908</v>
      </c>
      <c r="B3" t="s">
        <v>404</v>
      </c>
      <c r="C3" t="s">
        <v>71</v>
      </c>
      <c r="D3" t="s">
        <v>26</v>
      </c>
      <c r="E3">
        <v>14036</v>
      </c>
      <c r="F3" t="s">
        <v>229</v>
      </c>
      <c r="G3" t="s">
        <v>28</v>
      </c>
      <c r="H3" t="s">
        <v>405</v>
      </c>
      <c r="I3">
        <v>680</v>
      </c>
      <c r="J3" t="s">
        <v>407</v>
      </c>
      <c r="K3" t="s">
        <v>408</v>
      </c>
      <c r="L3" t="s">
        <v>409</v>
      </c>
      <c r="M3" t="s">
        <v>410</v>
      </c>
      <c r="N3" t="s">
        <v>64</v>
      </c>
      <c r="O3" t="s">
        <v>909</v>
      </c>
      <c r="P3" t="s">
        <v>910</v>
      </c>
      <c r="U3" t="s">
        <v>939</v>
      </c>
    </row>
    <row r="4" spans="1:21" x14ac:dyDescent="0.25">
      <c r="A4" t="s">
        <v>868</v>
      </c>
      <c r="B4" t="s">
        <v>50</v>
      </c>
      <c r="C4" t="s">
        <v>67</v>
      </c>
      <c r="D4" t="s">
        <v>26</v>
      </c>
      <c r="E4">
        <v>14036</v>
      </c>
      <c r="F4" t="s">
        <v>229</v>
      </c>
      <c r="G4" t="s">
        <v>28</v>
      </c>
      <c r="H4" t="s">
        <v>280</v>
      </c>
      <c r="I4" t="s">
        <v>281</v>
      </c>
      <c r="J4" t="s">
        <v>282</v>
      </c>
      <c r="K4" t="s">
        <v>283</v>
      </c>
      <c r="L4" t="s">
        <v>284</v>
      </c>
      <c r="M4" t="s">
        <v>285</v>
      </c>
      <c r="N4" t="s">
        <v>64</v>
      </c>
      <c r="O4" t="s">
        <v>869</v>
      </c>
      <c r="P4" t="s">
        <v>870</v>
      </c>
      <c r="U4" t="s">
        <v>939</v>
      </c>
    </row>
    <row r="5" spans="1:21" x14ac:dyDescent="0.25">
      <c r="A5" t="s">
        <v>806</v>
      </c>
      <c r="B5" t="s">
        <v>260</v>
      </c>
      <c r="C5" t="s">
        <v>39</v>
      </c>
      <c r="D5" t="s">
        <v>26</v>
      </c>
      <c r="E5">
        <v>14036</v>
      </c>
      <c r="F5" t="s">
        <v>229</v>
      </c>
      <c r="G5" t="s">
        <v>28</v>
      </c>
      <c r="H5" t="s">
        <v>268</v>
      </c>
      <c r="I5" t="s">
        <v>269</v>
      </c>
      <c r="J5" t="s">
        <v>216</v>
      </c>
      <c r="K5" t="s">
        <v>270</v>
      </c>
      <c r="L5" t="s">
        <v>271</v>
      </c>
      <c r="M5" t="s">
        <v>272</v>
      </c>
      <c r="N5" t="s">
        <v>64</v>
      </c>
      <c r="P5" t="s">
        <v>858</v>
      </c>
      <c r="U5" t="s">
        <v>939</v>
      </c>
    </row>
    <row r="6" spans="1:21" x14ac:dyDescent="0.25">
      <c r="A6" t="s">
        <v>806</v>
      </c>
      <c r="B6" t="s">
        <v>260</v>
      </c>
      <c r="C6" t="s">
        <v>47</v>
      </c>
      <c r="D6" t="s">
        <v>26</v>
      </c>
      <c r="E6">
        <v>14036</v>
      </c>
      <c r="F6" t="s">
        <v>229</v>
      </c>
      <c r="G6" t="s">
        <v>28</v>
      </c>
      <c r="H6" t="s">
        <v>273</v>
      </c>
      <c r="I6" t="s">
        <v>269</v>
      </c>
      <c r="J6" t="s">
        <v>216</v>
      </c>
      <c r="K6" t="s">
        <v>270</v>
      </c>
      <c r="L6" t="s">
        <v>271</v>
      </c>
      <c r="M6" t="s">
        <v>272</v>
      </c>
      <c r="N6" t="s">
        <v>716</v>
      </c>
      <c r="P6" t="s">
        <v>807</v>
      </c>
      <c r="Q6" s="1" t="s">
        <v>810</v>
      </c>
      <c r="R6" t="s">
        <v>37</v>
      </c>
      <c r="U6" t="s">
        <v>939</v>
      </c>
    </row>
    <row r="7" spans="1:21" x14ac:dyDescent="0.25">
      <c r="A7" t="s">
        <v>893</v>
      </c>
      <c r="B7" t="s">
        <v>366</v>
      </c>
      <c r="C7" t="s">
        <v>39</v>
      </c>
      <c r="D7" t="s">
        <v>26</v>
      </c>
      <c r="E7">
        <v>14036</v>
      </c>
      <c r="F7" t="s">
        <v>229</v>
      </c>
      <c r="G7" t="s">
        <v>28</v>
      </c>
      <c r="H7" t="s">
        <v>110</v>
      </c>
      <c r="I7" t="s">
        <v>388</v>
      </c>
      <c r="J7" t="s">
        <v>389</v>
      </c>
      <c r="K7" t="s">
        <v>142</v>
      </c>
      <c r="L7" t="s">
        <v>390</v>
      </c>
      <c r="M7" t="s">
        <v>391</v>
      </c>
      <c r="N7" t="s">
        <v>64</v>
      </c>
      <c r="O7" t="s">
        <v>846</v>
      </c>
      <c r="P7" t="s">
        <v>894</v>
      </c>
      <c r="U7" t="s">
        <v>939</v>
      </c>
    </row>
    <row r="8" spans="1:21" x14ac:dyDescent="0.25">
      <c r="B8" t="s">
        <v>24</v>
      </c>
      <c r="C8" t="s">
        <v>39</v>
      </c>
      <c r="D8" t="s">
        <v>26</v>
      </c>
      <c r="E8">
        <v>14036</v>
      </c>
      <c r="F8" t="s">
        <v>229</v>
      </c>
      <c r="G8" t="s">
        <v>28</v>
      </c>
      <c r="H8" t="s">
        <v>110</v>
      </c>
      <c r="I8" t="s">
        <v>242</v>
      </c>
      <c r="J8" t="s">
        <v>243</v>
      </c>
      <c r="K8" t="s">
        <v>244</v>
      </c>
      <c r="L8" t="s">
        <v>245</v>
      </c>
      <c r="M8" t="s">
        <v>163</v>
      </c>
      <c r="N8" s="1" t="s">
        <v>64</v>
      </c>
      <c r="O8" s="1" t="s">
        <v>846</v>
      </c>
      <c r="U8" t="s">
        <v>939</v>
      </c>
    </row>
    <row r="9" spans="1:21" x14ac:dyDescent="0.25">
      <c r="B9" t="s">
        <v>24</v>
      </c>
      <c r="C9" t="s">
        <v>39</v>
      </c>
      <c r="D9" t="s">
        <v>26</v>
      </c>
      <c r="E9">
        <v>14036</v>
      </c>
      <c r="F9" t="s">
        <v>229</v>
      </c>
      <c r="G9" t="s">
        <v>28</v>
      </c>
      <c r="H9" t="s">
        <v>110</v>
      </c>
      <c r="I9" t="s">
        <v>246</v>
      </c>
      <c r="J9" t="s">
        <v>126</v>
      </c>
      <c r="K9" t="s">
        <v>247</v>
      </c>
      <c r="L9" t="s">
        <v>248</v>
      </c>
      <c r="M9" t="s">
        <v>163</v>
      </c>
      <c r="N9" s="1" t="s">
        <v>64</v>
      </c>
      <c r="O9" s="1" t="s">
        <v>846</v>
      </c>
      <c r="U9" t="s">
        <v>939</v>
      </c>
    </row>
    <row r="10" spans="1:21" x14ac:dyDescent="0.25">
      <c r="A10" t="s">
        <v>719</v>
      </c>
      <c r="B10" t="s">
        <v>157</v>
      </c>
      <c r="C10" t="s">
        <v>101</v>
      </c>
      <c r="D10" t="s">
        <v>26</v>
      </c>
      <c r="E10">
        <v>14036</v>
      </c>
      <c r="F10" t="s">
        <v>229</v>
      </c>
      <c r="G10" t="s">
        <v>28</v>
      </c>
      <c r="H10" t="s">
        <v>158</v>
      </c>
      <c r="I10" t="s">
        <v>436</v>
      </c>
      <c r="J10" t="s">
        <v>160</v>
      </c>
      <c r="K10" t="s">
        <v>161</v>
      </c>
      <c r="L10" t="s">
        <v>162</v>
      </c>
      <c r="M10" t="s">
        <v>163</v>
      </c>
      <c r="N10" s="1" t="s">
        <v>64</v>
      </c>
      <c r="O10" t="s">
        <v>815</v>
      </c>
      <c r="P10" t="s">
        <v>817</v>
      </c>
      <c r="Q10" t="s">
        <v>816</v>
      </c>
      <c r="R10" t="s">
        <v>165</v>
      </c>
      <c r="U10" t="s">
        <v>939</v>
      </c>
    </row>
    <row r="11" spans="1:21" x14ac:dyDescent="0.25">
      <c r="A11" t="s">
        <v>719</v>
      </c>
      <c r="B11" t="s">
        <v>157</v>
      </c>
      <c r="C11" t="s">
        <v>90</v>
      </c>
      <c r="D11" t="s">
        <v>26</v>
      </c>
      <c r="E11">
        <v>14036</v>
      </c>
      <c r="F11" t="s">
        <v>229</v>
      </c>
      <c r="G11" t="s">
        <v>28</v>
      </c>
      <c r="H11" t="s">
        <v>380</v>
      </c>
      <c r="I11" t="s">
        <v>437</v>
      </c>
      <c r="J11" t="s">
        <v>160</v>
      </c>
      <c r="K11" t="s">
        <v>161</v>
      </c>
      <c r="L11" t="s">
        <v>162</v>
      </c>
      <c r="M11" t="s">
        <v>163</v>
      </c>
      <c r="N11" t="s">
        <v>64</v>
      </c>
      <c r="O11" t="s">
        <v>823</v>
      </c>
      <c r="P11" t="s">
        <v>824</v>
      </c>
      <c r="Q11" t="s">
        <v>452</v>
      </c>
      <c r="R11" t="s">
        <v>165</v>
      </c>
      <c r="U11" t="s">
        <v>939</v>
      </c>
    </row>
    <row r="12" spans="1:21" x14ac:dyDescent="0.25">
      <c r="A12" t="s">
        <v>829</v>
      </c>
      <c r="B12" t="s">
        <v>100</v>
      </c>
      <c r="C12" t="s">
        <v>39</v>
      </c>
      <c r="D12" t="s">
        <v>26</v>
      </c>
      <c r="E12">
        <v>14036</v>
      </c>
      <c r="F12" t="s">
        <v>229</v>
      </c>
      <c r="G12" t="s">
        <v>28</v>
      </c>
      <c r="H12" t="s">
        <v>110</v>
      </c>
      <c r="I12" t="s">
        <v>330</v>
      </c>
      <c r="J12" t="s">
        <v>331</v>
      </c>
      <c r="K12" t="s">
        <v>249</v>
      </c>
      <c r="L12" t="s">
        <v>332</v>
      </c>
      <c r="M12" t="s">
        <v>333</v>
      </c>
      <c r="N12" t="s">
        <v>64</v>
      </c>
      <c r="O12" t="s">
        <v>250</v>
      </c>
      <c r="P12" t="s">
        <v>334</v>
      </c>
      <c r="Q12" t="s">
        <v>251</v>
      </c>
      <c r="U12" t="s">
        <v>939</v>
      </c>
    </row>
    <row r="13" spans="1:21" x14ac:dyDescent="0.25">
      <c r="A13" t="s">
        <v>769</v>
      </c>
      <c r="B13" t="s">
        <v>100</v>
      </c>
      <c r="C13" t="s">
        <v>47</v>
      </c>
      <c r="D13" t="s">
        <v>26</v>
      </c>
      <c r="E13">
        <v>14036</v>
      </c>
      <c r="F13" t="s">
        <v>229</v>
      </c>
      <c r="G13" t="s">
        <v>28</v>
      </c>
      <c r="H13" t="s">
        <v>110</v>
      </c>
      <c r="I13" t="s">
        <v>111</v>
      </c>
      <c r="J13" t="s">
        <v>104</v>
      </c>
      <c r="K13" t="s">
        <v>105</v>
      </c>
      <c r="L13" t="s">
        <v>106</v>
      </c>
      <c r="M13" t="s">
        <v>107</v>
      </c>
      <c r="N13" t="s">
        <v>64</v>
      </c>
      <c r="O13" t="s">
        <v>826</v>
      </c>
      <c r="P13" t="s">
        <v>881</v>
      </c>
      <c r="U13" t="s">
        <v>939</v>
      </c>
    </row>
    <row r="14" spans="1:21" x14ac:dyDescent="0.25">
      <c r="A14" t="s">
        <v>818</v>
      </c>
      <c r="B14" t="s">
        <v>123</v>
      </c>
      <c r="C14" t="s">
        <v>67</v>
      </c>
      <c r="D14" t="s">
        <v>26</v>
      </c>
      <c r="E14">
        <v>14036</v>
      </c>
      <c r="F14" t="s">
        <v>229</v>
      </c>
      <c r="G14" t="s">
        <v>28</v>
      </c>
      <c r="H14" t="s">
        <v>124</v>
      </c>
      <c r="I14" t="s">
        <v>353</v>
      </c>
      <c r="J14" t="s">
        <v>126</v>
      </c>
      <c r="K14" t="s">
        <v>127</v>
      </c>
      <c r="L14" t="s">
        <v>128</v>
      </c>
      <c r="M14" t="s">
        <v>107</v>
      </c>
      <c r="N14" t="s">
        <v>64</v>
      </c>
      <c r="O14" t="s">
        <v>792</v>
      </c>
      <c r="P14" t="s">
        <v>833</v>
      </c>
      <c r="Q14" s="1" t="s">
        <v>810</v>
      </c>
      <c r="R14" t="s">
        <v>306</v>
      </c>
      <c r="U14" t="s">
        <v>939</v>
      </c>
    </row>
    <row r="15" spans="1:21" x14ac:dyDescent="0.25">
      <c r="A15" t="s">
        <v>776</v>
      </c>
      <c r="B15" t="s">
        <v>438</v>
      </c>
      <c r="C15" t="s">
        <v>67</v>
      </c>
      <c r="D15" t="s">
        <v>26</v>
      </c>
      <c r="E15">
        <v>14036</v>
      </c>
      <c r="F15" t="s">
        <v>229</v>
      </c>
      <c r="G15" t="s">
        <v>28</v>
      </c>
      <c r="H15" t="s">
        <v>439</v>
      </c>
      <c r="I15" t="s">
        <v>186</v>
      </c>
      <c r="J15" t="s">
        <v>440</v>
      </c>
      <c r="K15" t="s">
        <v>441</v>
      </c>
      <c r="L15" t="s">
        <v>442</v>
      </c>
      <c r="M15" t="s">
        <v>107</v>
      </c>
      <c r="N15" t="s">
        <v>64</v>
      </c>
      <c r="O15" t="s">
        <v>826</v>
      </c>
      <c r="P15" t="s">
        <v>918</v>
      </c>
      <c r="U15" t="s">
        <v>939</v>
      </c>
    </row>
    <row r="16" spans="1:21" x14ac:dyDescent="0.25">
      <c r="A16" t="s">
        <v>769</v>
      </c>
      <c r="B16" t="s">
        <v>100</v>
      </c>
      <c r="C16" t="s">
        <v>58</v>
      </c>
      <c r="D16" t="s">
        <v>26</v>
      </c>
      <c r="E16">
        <v>14036</v>
      </c>
      <c r="F16" t="s">
        <v>229</v>
      </c>
      <c r="G16" t="s">
        <v>28</v>
      </c>
      <c r="H16" t="s">
        <v>336</v>
      </c>
      <c r="I16" t="s">
        <v>337</v>
      </c>
      <c r="J16" t="s">
        <v>104</v>
      </c>
      <c r="K16" t="s">
        <v>105</v>
      </c>
      <c r="L16" t="s">
        <v>106</v>
      </c>
      <c r="M16" t="s">
        <v>107</v>
      </c>
      <c r="N16" t="s">
        <v>716</v>
      </c>
      <c r="P16" t="s">
        <v>796</v>
      </c>
      <c r="Q16" t="s">
        <v>46</v>
      </c>
      <c r="R16" t="s">
        <v>306</v>
      </c>
      <c r="U16" t="s">
        <v>939</v>
      </c>
    </row>
    <row r="17" spans="1:21" x14ac:dyDescent="0.25">
      <c r="A17" t="s">
        <v>769</v>
      </c>
      <c r="B17" t="s">
        <v>100</v>
      </c>
      <c r="C17" t="s">
        <v>69</v>
      </c>
      <c r="D17" t="s">
        <v>26</v>
      </c>
      <c r="E17">
        <v>14036</v>
      </c>
      <c r="F17" t="s">
        <v>229</v>
      </c>
      <c r="G17" t="s">
        <v>28</v>
      </c>
      <c r="H17" t="s">
        <v>335</v>
      </c>
      <c r="I17" t="s">
        <v>87</v>
      </c>
      <c r="J17" t="s">
        <v>104</v>
      </c>
      <c r="K17" t="s">
        <v>105</v>
      </c>
      <c r="L17" t="s">
        <v>106</v>
      </c>
      <c r="M17" t="s">
        <v>107</v>
      </c>
      <c r="N17" t="s">
        <v>64</v>
      </c>
      <c r="O17" t="s">
        <v>826</v>
      </c>
      <c r="P17" t="s">
        <v>882</v>
      </c>
      <c r="U17" t="s">
        <v>939</v>
      </c>
    </row>
    <row r="18" spans="1:21" x14ac:dyDescent="0.25">
      <c r="A18" t="s">
        <v>769</v>
      </c>
      <c r="B18" t="s">
        <v>100</v>
      </c>
      <c r="C18" t="s">
        <v>79</v>
      </c>
      <c r="D18" t="s">
        <v>26</v>
      </c>
      <c r="E18">
        <v>14036</v>
      </c>
      <c r="F18" t="s">
        <v>229</v>
      </c>
      <c r="G18" t="s">
        <v>28</v>
      </c>
      <c r="H18" t="s">
        <v>124</v>
      </c>
      <c r="I18" t="s">
        <v>338</v>
      </c>
      <c r="J18" t="s">
        <v>104</v>
      </c>
      <c r="K18" t="s">
        <v>105</v>
      </c>
      <c r="L18" t="s">
        <v>106</v>
      </c>
      <c r="M18" t="s">
        <v>107</v>
      </c>
      <c r="N18" t="s">
        <v>64</v>
      </c>
      <c r="O18" t="s">
        <v>792</v>
      </c>
      <c r="P18" t="s">
        <v>832</v>
      </c>
      <c r="Q18" s="1" t="s">
        <v>810</v>
      </c>
      <c r="R18" s="1" t="s">
        <v>306</v>
      </c>
      <c r="U18" t="s">
        <v>939</v>
      </c>
    </row>
    <row r="19" spans="1:21" x14ac:dyDescent="0.25">
      <c r="A19" t="s">
        <v>871</v>
      </c>
      <c r="B19" t="s">
        <v>94</v>
      </c>
      <c r="C19" t="s">
        <v>90</v>
      </c>
      <c r="D19" t="s">
        <v>26</v>
      </c>
      <c r="E19">
        <v>14036</v>
      </c>
      <c r="F19" t="s">
        <v>229</v>
      </c>
      <c r="G19" t="s">
        <v>28</v>
      </c>
      <c r="H19" t="s">
        <v>110</v>
      </c>
      <c r="I19" t="s">
        <v>287</v>
      </c>
      <c r="J19" t="s">
        <v>288</v>
      </c>
      <c r="K19" t="s">
        <v>289</v>
      </c>
      <c r="L19" t="s">
        <v>290</v>
      </c>
      <c r="M19" t="s">
        <v>291</v>
      </c>
      <c r="N19" t="s">
        <v>64</v>
      </c>
      <c r="O19" s="1" t="s">
        <v>826</v>
      </c>
      <c r="P19" t="s">
        <v>292</v>
      </c>
      <c r="U19" t="s">
        <v>939</v>
      </c>
    </row>
    <row r="20" spans="1:21" x14ac:dyDescent="0.25">
      <c r="A20" t="s">
        <v>885</v>
      </c>
      <c r="B20" t="s">
        <v>123</v>
      </c>
      <c r="C20" t="s">
        <v>25</v>
      </c>
      <c r="D20" t="s">
        <v>26</v>
      </c>
      <c r="E20">
        <v>14036</v>
      </c>
      <c r="F20" t="s">
        <v>229</v>
      </c>
      <c r="G20" t="s">
        <v>28</v>
      </c>
      <c r="H20" t="s">
        <v>259</v>
      </c>
      <c r="I20" t="s">
        <v>348</v>
      </c>
      <c r="J20" t="s">
        <v>349</v>
      </c>
      <c r="K20" t="s">
        <v>350</v>
      </c>
      <c r="L20" t="s">
        <v>351</v>
      </c>
      <c r="M20" t="s">
        <v>352</v>
      </c>
      <c r="N20" t="s">
        <v>64</v>
      </c>
      <c r="O20" t="s">
        <v>826</v>
      </c>
      <c r="P20" t="s">
        <v>886</v>
      </c>
      <c r="U20" t="s">
        <v>939</v>
      </c>
    </row>
    <row r="21" spans="1:21" x14ac:dyDescent="0.25">
      <c r="A21" t="s">
        <v>741</v>
      </c>
      <c r="B21" t="s">
        <v>213</v>
      </c>
      <c r="C21" t="s">
        <v>47</v>
      </c>
      <c r="D21" t="s">
        <v>26</v>
      </c>
      <c r="E21">
        <v>14036</v>
      </c>
      <c r="F21" t="s">
        <v>229</v>
      </c>
      <c r="G21" t="s">
        <v>28</v>
      </c>
      <c r="H21" t="s">
        <v>214</v>
      </c>
      <c r="I21" t="s">
        <v>445</v>
      </c>
      <c r="J21" t="s">
        <v>216</v>
      </c>
      <c r="K21" t="s">
        <v>217</v>
      </c>
      <c r="L21" t="s">
        <v>218</v>
      </c>
      <c r="M21" t="s">
        <v>219</v>
      </c>
      <c r="N21" s="1" t="s">
        <v>716</v>
      </c>
      <c r="P21" s="1" t="s">
        <v>811</v>
      </c>
      <c r="Q21" s="1" t="s">
        <v>810</v>
      </c>
      <c r="R21" s="1" t="s">
        <v>37</v>
      </c>
      <c r="U21" t="s">
        <v>939</v>
      </c>
    </row>
    <row r="22" spans="1:21" x14ac:dyDescent="0.25">
      <c r="A22" t="s">
        <v>741</v>
      </c>
      <c r="B22" t="s">
        <v>213</v>
      </c>
      <c r="C22" t="s">
        <v>101</v>
      </c>
      <c r="D22" t="s">
        <v>26</v>
      </c>
      <c r="E22">
        <v>14036</v>
      </c>
      <c r="F22" t="s">
        <v>229</v>
      </c>
      <c r="G22" t="s">
        <v>28</v>
      </c>
      <c r="H22" t="s">
        <v>214</v>
      </c>
      <c r="I22" t="s">
        <v>444</v>
      </c>
      <c r="J22" t="s">
        <v>216</v>
      </c>
      <c r="K22" t="s">
        <v>217</v>
      </c>
      <c r="L22" t="s">
        <v>218</v>
      </c>
      <c r="M22" t="s">
        <v>219</v>
      </c>
      <c r="N22" t="s">
        <v>64</v>
      </c>
      <c r="O22" s="1" t="s">
        <v>823</v>
      </c>
      <c r="P22" s="1" t="s">
        <v>825</v>
      </c>
      <c r="Q22" s="1" t="s">
        <v>452</v>
      </c>
      <c r="R22" s="1" t="s">
        <v>37</v>
      </c>
      <c r="U22" t="s">
        <v>939</v>
      </c>
    </row>
    <row r="23" spans="1:21" x14ac:dyDescent="0.25">
      <c r="A23" t="s">
        <v>845</v>
      </c>
      <c r="B23" t="s">
        <v>24</v>
      </c>
      <c r="C23" t="s">
        <v>39</v>
      </c>
      <c r="D23" t="s">
        <v>26</v>
      </c>
      <c r="E23">
        <v>14036</v>
      </c>
      <c r="F23" t="s">
        <v>229</v>
      </c>
      <c r="G23" t="s">
        <v>28</v>
      </c>
      <c r="H23" t="s">
        <v>110</v>
      </c>
      <c r="I23" t="s">
        <v>236</v>
      </c>
      <c r="J23" t="s">
        <v>237</v>
      </c>
      <c r="K23" t="s">
        <v>238</v>
      </c>
      <c r="L23" t="s">
        <v>239</v>
      </c>
      <c r="M23" t="s">
        <v>240</v>
      </c>
      <c r="N23" s="1" t="s">
        <v>64</v>
      </c>
      <c r="O23" s="1" t="s">
        <v>846</v>
      </c>
      <c r="U23" t="s">
        <v>939</v>
      </c>
    </row>
    <row r="24" spans="1:21" x14ac:dyDescent="0.25">
      <c r="A24" t="s">
        <v>889</v>
      </c>
      <c r="B24" t="s">
        <v>354</v>
      </c>
      <c r="C24" t="s">
        <v>39</v>
      </c>
      <c r="D24" t="s">
        <v>26</v>
      </c>
      <c r="E24">
        <v>14036</v>
      </c>
      <c r="F24" t="s">
        <v>229</v>
      </c>
      <c r="G24" t="s">
        <v>28</v>
      </c>
      <c r="H24" t="s">
        <v>134</v>
      </c>
      <c r="I24" t="s">
        <v>355</v>
      </c>
      <c r="J24" t="s">
        <v>356</v>
      </c>
      <c r="K24" t="s">
        <v>357</v>
      </c>
      <c r="L24" t="s">
        <v>358</v>
      </c>
      <c r="M24" t="s">
        <v>359</v>
      </c>
      <c r="N24" t="s">
        <v>64</v>
      </c>
      <c r="O24" t="s">
        <v>887</v>
      </c>
      <c r="P24" t="s">
        <v>890</v>
      </c>
      <c r="U24" t="s">
        <v>939</v>
      </c>
    </row>
    <row r="25" spans="1:21" x14ac:dyDescent="0.25">
      <c r="A25" t="s">
        <v>895</v>
      </c>
      <c r="B25" t="s">
        <v>138</v>
      </c>
      <c r="C25" t="s">
        <v>69</v>
      </c>
      <c r="D25" t="s">
        <v>26</v>
      </c>
      <c r="E25">
        <v>14036</v>
      </c>
      <c r="F25" t="s">
        <v>229</v>
      </c>
      <c r="G25" t="s">
        <v>28</v>
      </c>
      <c r="H25" t="s">
        <v>110</v>
      </c>
      <c r="I25" t="s">
        <v>392</v>
      </c>
      <c r="J25" t="s">
        <v>393</v>
      </c>
      <c r="K25" t="s">
        <v>394</v>
      </c>
      <c r="L25" t="s">
        <v>395</v>
      </c>
      <c r="M25" t="s">
        <v>396</v>
      </c>
      <c r="N25" t="s">
        <v>64</v>
      </c>
      <c r="O25" t="s">
        <v>896</v>
      </c>
      <c r="P25" t="s">
        <v>897</v>
      </c>
      <c r="U25" t="s">
        <v>939</v>
      </c>
    </row>
    <row r="26" spans="1:21" x14ac:dyDescent="0.25">
      <c r="A26" t="s">
        <v>718</v>
      </c>
      <c r="B26" t="s">
        <v>366</v>
      </c>
      <c r="C26" t="s">
        <v>47</v>
      </c>
      <c r="D26" t="s">
        <v>26</v>
      </c>
      <c r="E26">
        <v>14036</v>
      </c>
      <c r="F26" t="s">
        <v>229</v>
      </c>
      <c r="G26" t="s">
        <v>28</v>
      </c>
      <c r="H26" t="s">
        <v>372</v>
      </c>
      <c r="I26" t="s">
        <v>373</v>
      </c>
      <c r="J26" t="s">
        <v>223</v>
      </c>
      <c r="K26" t="s">
        <v>254</v>
      </c>
      <c r="L26" t="s">
        <v>255</v>
      </c>
      <c r="M26" t="s">
        <v>374</v>
      </c>
      <c r="N26" t="s">
        <v>64</v>
      </c>
      <c r="O26" t="s">
        <v>799</v>
      </c>
      <c r="P26" t="s">
        <v>475</v>
      </c>
      <c r="Q26" t="s">
        <v>475</v>
      </c>
      <c r="R26" t="s">
        <v>306</v>
      </c>
      <c r="U26" t="s">
        <v>939</v>
      </c>
    </row>
    <row r="27" spans="1:21" x14ac:dyDescent="0.25">
      <c r="A27" t="s">
        <v>718</v>
      </c>
      <c r="B27" t="s">
        <v>366</v>
      </c>
      <c r="C27" t="s">
        <v>67</v>
      </c>
      <c r="D27" t="s">
        <v>26</v>
      </c>
      <c r="E27">
        <v>14036</v>
      </c>
      <c r="F27" t="s">
        <v>229</v>
      </c>
      <c r="G27" t="s">
        <v>28</v>
      </c>
      <c r="H27" t="s">
        <v>257</v>
      </c>
      <c r="I27" t="s">
        <v>376</v>
      </c>
      <c r="J27" t="s">
        <v>223</v>
      </c>
      <c r="K27" t="s">
        <v>254</v>
      </c>
      <c r="L27" t="s">
        <v>255</v>
      </c>
      <c r="M27" t="s">
        <v>374</v>
      </c>
      <c r="N27" t="s">
        <v>64</v>
      </c>
      <c r="O27" t="s">
        <v>819</v>
      </c>
      <c r="P27" t="s">
        <v>377</v>
      </c>
      <c r="Q27" t="s">
        <v>83</v>
      </c>
      <c r="R27" t="s">
        <v>306</v>
      </c>
      <c r="U27" t="s">
        <v>939</v>
      </c>
    </row>
    <row r="28" spans="1:21" x14ac:dyDescent="0.25">
      <c r="A28" t="s">
        <v>718</v>
      </c>
      <c r="B28" t="s">
        <v>366</v>
      </c>
      <c r="C28" t="s">
        <v>58</v>
      </c>
      <c r="D28" t="s">
        <v>26</v>
      </c>
      <c r="E28">
        <v>14036</v>
      </c>
      <c r="F28" t="s">
        <v>229</v>
      </c>
      <c r="G28" t="s">
        <v>28</v>
      </c>
      <c r="H28" t="s">
        <v>188</v>
      </c>
      <c r="I28" t="s">
        <v>378</v>
      </c>
      <c r="J28" t="s">
        <v>223</v>
      </c>
      <c r="K28" t="s">
        <v>254</v>
      </c>
      <c r="L28" t="s">
        <v>255</v>
      </c>
      <c r="M28" t="s">
        <v>374</v>
      </c>
      <c r="N28" t="s">
        <v>64</v>
      </c>
      <c r="O28" t="s">
        <v>819</v>
      </c>
      <c r="P28" t="s">
        <v>379</v>
      </c>
      <c r="Q28" t="s">
        <v>365</v>
      </c>
      <c r="R28" t="s">
        <v>306</v>
      </c>
      <c r="U28" t="s">
        <v>939</v>
      </c>
    </row>
    <row r="29" spans="1:21" x14ac:dyDescent="0.25">
      <c r="A29" t="s">
        <v>718</v>
      </c>
      <c r="B29" t="s">
        <v>366</v>
      </c>
      <c r="C29" t="s">
        <v>69</v>
      </c>
      <c r="D29" t="s">
        <v>26</v>
      </c>
      <c r="E29">
        <v>14036</v>
      </c>
      <c r="F29" t="s">
        <v>229</v>
      </c>
      <c r="G29" t="s">
        <v>28</v>
      </c>
      <c r="H29" t="s">
        <v>380</v>
      </c>
      <c r="I29" t="s">
        <v>381</v>
      </c>
      <c r="J29" t="s">
        <v>223</v>
      </c>
      <c r="K29" t="s">
        <v>254</v>
      </c>
      <c r="L29" t="s">
        <v>255</v>
      </c>
      <c r="M29" t="s">
        <v>374</v>
      </c>
      <c r="N29" t="s">
        <v>64</v>
      </c>
      <c r="O29" t="s">
        <v>819</v>
      </c>
      <c r="P29" t="s">
        <v>189</v>
      </c>
      <c r="Q29" t="s">
        <v>36</v>
      </c>
      <c r="R29" t="s">
        <v>306</v>
      </c>
      <c r="U29" t="s">
        <v>939</v>
      </c>
    </row>
    <row r="30" spans="1:21" x14ac:dyDescent="0.25">
      <c r="A30" t="s">
        <v>718</v>
      </c>
      <c r="B30" t="s">
        <v>366</v>
      </c>
      <c r="C30" t="s">
        <v>101</v>
      </c>
      <c r="D30" t="s">
        <v>26</v>
      </c>
      <c r="E30">
        <v>14036</v>
      </c>
      <c r="F30" t="s">
        <v>229</v>
      </c>
      <c r="G30" t="s">
        <v>28</v>
      </c>
      <c r="H30" t="s">
        <v>188</v>
      </c>
      <c r="I30" t="s">
        <v>215</v>
      </c>
      <c r="J30" t="s">
        <v>223</v>
      </c>
      <c r="K30" t="s">
        <v>254</v>
      </c>
      <c r="L30" t="s">
        <v>255</v>
      </c>
      <c r="M30" t="s">
        <v>374</v>
      </c>
      <c r="N30" t="s">
        <v>64</v>
      </c>
      <c r="O30" t="s">
        <v>819</v>
      </c>
      <c r="P30" t="s">
        <v>191</v>
      </c>
      <c r="Q30" t="s">
        <v>838</v>
      </c>
      <c r="R30" t="s">
        <v>306</v>
      </c>
      <c r="U30" t="s">
        <v>939</v>
      </c>
    </row>
    <row r="31" spans="1:21" x14ac:dyDescent="0.25">
      <c r="A31" t="s">
        <v>718</v>
      </c>
      <c r="B31" t="s">
        <v>366</v>
      </c>
      <c r="C31" t="s">
        <v>90</v>
      </c>
      <c r="D31" t="s">
        <v>26</v>
      </c>
      <c r="E31">
        <v>14036</v>
      </c>
      <c r="F31" t="s">
        <v>229</v>
      </c>
      <c r="G31" t="s">
        <v>28</v>
      </c>
      <c r="H31" t="s">
        <v>257</v>
      </c>
      <c r="I31" t="s">
        <v>81</v>
      </c>
      <c r="J31" t="s">
        <v>223</v>
      </c>
      <c r="K31" t="s">
        <v>254</v>
      </c>
      <c r="L31" t="s">
        <v>255</v>
      </c>
      <c r="M31" t="s">
        <v>374</v>
      </c>
      <c r="N31" t="s">
        <v>716</v>
      </c>
      <c r="P31" t="s">
        <v>382</v>
      </c>
      <c r="Q31" t="s">
        <v>326</v>
      </c>
      <c r="R31" s="1" t="s">
        <v>717</v>
      </c>
      <c r="U31" t="s">
        <v>939</v>
      </c>
    </row>
    <row r="32" spans="1:21" x14ac:dyDescent="0.25">
      <c r="A32" t="s">
        <v>718</v>
      </c>
      <c r="B32" t="s">
        <v>366</v>
      </c>
      <c r="C32" t="s">
        <v>79</v>
      </c>
      <c r="D32" t="s">
        <v>26</v>
      </c>
      <c r="E32">
        <v>14036</v>
      </c>
      <c r="F32" t="s">
        <v>229</v>
      </c>
      <c r="G32" t="s">
        <v>28</v>
      </c>
      <c r="H32" t="s">
        <v>383</v>
      </c>
      <c r="I32" t="s">
        <v>51</v>
      </c>
      <c r="J32" t="s">
        <v>223</v>
      </c>
      <c r="K32" t="s">
        <v>254</v>
      </c>
      <c r="L32" t="s">
        <v>255</v>
      </c>
      <c r="M32" t="s">
        <v>374</v>
      </c>
      <c r="N32" t="s">
        <v>716</v>
      </c>
      <c r="P32" t="s">
        <v>384</v>
      </c>
      <c r="Q32" t="s">
        <v>365</v>
      </c>
      <c r="R32" s="1" t="s">
        <v>717</v>
      </c>
      <c r="U32" t="s">
        <v>939</v>
      </c>
    </row>
    <row r="33" spans="1:21" x14ac:dyDescent="0.25">
      <c r="A33" t="s">
        <v>718</v>
      </c>
      <c r="B33" t="s">
        <v>366</v>
      </c>
      <c r="C33" t="s">
        <v>85</v>
      </c>
      <c r="D33" t="s">
        <v>26</v>
      </c>
      <c r="E33">
        <v>14036</v>
      </c>
      <c r="F33" t="s">
        <v>229</v>
      </c>
      <c r="G33" t="s">
        <v>28</v>
      </c>
      <c r="H33" t="s">
        <v>363</v>
      </c>
      <c r="I33" t="s">
        <v>385</v>
      </c>
      <c r="J33" t="s">
        <v>223</v>
      </c>
      <c r="K33" t="s">
        <v>254</v>
      </c>
      <c r="L33" t="s">
        <v>255</v>
      </c>
      <c r="M33" t="s">
        <v>374</v>
      </c>
      <c r="N33" t="s">
        <v>716</v>
      </c>
      <c r="P33" t="s">
        <v>386</v>
      </c>
      <c r="Q33" t="s">
        <v>746</v>
      </c>
      <c r="R33" t="s">
        <v>183</v>
      </c>
      <c r="U33" t="s">
        <v>939</v>
      </c>
    </row>
    <row r="34" spans="1:21" x14ac:dyDescent="0.25">
      <c r="A34" t="s">
        <v>718</v>
      </c>
      <c r="B34" t="s">
        <v>366</v>
      </c>
      <c r="C34" t="s">
        <v>71</v>
      </c>
      <c r="D34" t="s">
        <v>26</v>
      </c>
      <c r="E34">
        <v>14036</v>
      </c>
      <c r="F34" t="s">
        <v>229</v>
      </c>
      <c r="G34" t="s">
        <v>28</v>
      </c>
      <c r="H34" t="s">
        <v>380</v>
      </c>
      <c r="I34" t="s">
        <v>387</v>
      </c>
      <c r="J34" t="s">
        <v>223</v>
      </c>
      <c r="K34" t="s">
        <v>254</v>
      </c>
      <c r="L34" t="s">
        <v>255</v>
      </c>
      <c r="M34" t="s">
        <v>374</v>
      </c>
      <c r="N34" t="s">
        <v>64</v>
      </c>
      <c r="O34" t="s">
        <v>112</v>
      </c>
      <c r="P34" t="s">
        <v>375</v>
      </c>
      <c r="Q34" t="s">
        <v>46</v>
      </c>
      <c r="R34" t="s">
        <v>306</v>
      </c>
      <c r="U34" t="s">
        <v>939</v>
      </c>
    </row>
    <row r="35" spans="1:21" x14ac:dyDescent="0.25">
      <c r="A35" t="s">
        <v>913</v>
      </c>
      <c r="B35" t="s">
        <v>411</v>
      </c>
      <c r="C35" t="s">
        <v>39</v>
      </c>
      <c r="D35" t="s">
        <v>26</v>
      </c>
      <c r="E35">
        <v>14036</v>
      </c>
      <c r="F35" t="s">
        <v>229</v>
      </c>
      <c r="G35" t="s">
        <v>28</v>
      </c>
      <c r="H35" t="s">
        <v>412</v>
      </c>
      <c r="I35" t="s">
        <v>413</v>
      </c>
      <c r="J35" t="s">
        <v>414</v>
      </c>
      <c r="K35" t="s">
        <v>289</v>
      </c>
      <c r="L35" t="s">
        <v>415</v>
      </c>
      <c r="M35" t="s">
        <v>416</v>
      </c>
      <c r="N35" t="s">
        <v>64</v>
      </c>
      <c r="O35" t="s">
        <v>266</v>
      </c>
      <c r="P35" t="s">
        <v>417</v>
      </c>
      <c r="U35" t="s">
        <v>939</v>
      </c>
    </row>
    <row r="36" spans="1:21" x14ac:dyDescent="0.25">
      <c r="A36" t="s">
        <v>913</v>
      </c>
      <c r="B36" t="s">
        <v>411</v>
      </c>
      <c r="C36" t="s">
        <v>47</v>
      </c>
      <c r="D36" t="s">
        <v>26</v>
      </c>
      <c r="E36">
        <v>14036</v>
      </c>
      <c r="F36" t="s">
        <v>229</v>
      </c>
      <c r="G36" t="s">
        <v>28</v>
      </c>
      <c r="H36" t="s">
        <v>418</v>
      </c>
      <c r="I36" t="s">
        <v>419</v>
      </c>
      <c r="J36" t="s">
        <v>414</v>
      </c>
      <c r="K36" t="s">
        <v>289</v>
      </c>
      <c r="L36" t="s">
        <v>415</v>
      </c>
      <c r="M36" t="s">
        <v>416</v>
      </c>
      <c r="N36" t="s">
        <v>64</v>
      </c>
      <c r="O36" t="s">
        <v>266</v>
      </c>
      <c r="P36" t="s">
        <v>417</v>
      </c>
      <c r="U36" t="s">
        <v>939</v>
      </c>
    </row>
    <row r="37" spans="1:21" x14ac:dyDescent="0.25">
      <c r="A37" t="s">
        <v>913</v>
      </c>
      <c r="B37" t="s">
        <v>411</v>
      </c>
      <c r="C37" t="s">
        <v>25</v>
      </c>
      <c r="D37" t="s">
        <v>26</v>
      </c>
      <c r="E37">
        <v>14036</v>
      </c>
      <c r="F37" t="s">
        <v>229</v>
      </c>
      <c r="G37" t="s">
        <v>28</v>
      </c>
      <c r="H37" t="s">
        <v>420</v>
      </c>
      <c r="I37" t="s">
        <v>421</v>
      </c>
      <c r="J37" t="s">
        <v>414</v>
      </c>
      <c r="K37" t="s">
        <v>289</v>
      </c>
      <c r="L37" t="s">
        <v>415</v>
      </c>
      <c r="M37" t="s">
        <v>416</v>
      </c>
      <c r="N37" t="s">
        <v>64</v>
      </c>
      <c r="O37" t="s">
        <v>266</v>
      </c>
      <c r="P37" t="s">
        <v>417</v>
      </c>
      <c r="U37" t="s">
        <v>939</v>
      </c>
    </row>
    <row r="38" spans="1:21" x14ac:dyDescent="0.25">
      <c r="A38" t="s">
        <v>913</v>
      </c>
      <c r="B38" t="s">
        <v>411</v>
      </c>
      <c r="C38" t="s">
        <v>67</v>
      </c>
      <c r="D38" t="s">
        <v>26</v>
      </c>
      <c r="E38">
        <v>14036</v>
      </c>
      <c r="F38" t="s">
        <v>229</v>
      </c>
      <c r="G38" t="s">
        <v>28</v>
      </c>
      <c r="H38" t="s">
        <v>422</v>
      </c>
      <c r="I38" t="s">
        <v>423</v>
      </c>
      <c r="J38" t="s">
        <v>414</v>
      </c>
      <c r="K38" t="s">
        <v>289</v>
      </c>
      <c r="L38" t="s">
        <v>415</v>
      </c>
      <c r="M38" t="s">
        <v>416</v>
      </c>
      <c r="N38" t="s">
        <v>64</v>
      </c>
      <c r="O38" t="s">
        <v>266</v>
      </c>
      <c r="P38" t="s">
        <v>417</v>
      </c>
      <c r="U38" t="s">
        <v>939</v>
      </c>
    </row>
    <row r="39" spans="1:21" x14ac:dyDescent="0.25">
      <c r="A39" t="s">
        <v>913</v>
      </c>
      <c r="B39" t="s">
        <v>411</v>
      </c>
      <c r="C39" t="s">
        <v>58</v>
      </c>
      <c r="D39" t="s">
        <v>26</v>
      </c>
      <c r="E39">
        <v>14036</v>
      </c>
      <c r="F39" t="s">
        <v>229</v>
      </c>
      <c r="G39" t="s">
        <v>28</v>
      </c>
      <c r="H39" t="s">
        <v>424</v>
      </c>
      <c r="I39" t="s">
        <v>425</v>
      </c>
      <c r="J39" t="s">
        <v>414</v>
      </c>
      <c r="K39" t="s">
        <v>289</v>
      </c>
      <c r="L39" t="s">
        <v>415</v>
      </c>
      <c r="M39" t="s">
        <v>416</v>
      </c>
      <c r="N39" t="s">
        <v>64</v>
      </c>
      <c r="O39" t="s">
        <v>266</v>
      </c>
      <c r="P39" t="s">
        <v>417</v>
      </c>
      <c r="U39" t="s">
        <v>939</v>
      </c>
    </row>
    <row r="40" spans="1:21" x14ac:dyDescent="0.25">
      <c r="A40" t="s">
        <v>913</v>
      </c>
      <c r="B40" t="s">
        <v>411</v>
      </c>
      <c r="C40" t="s">
        <v>69</v>
      </c>
      <c r="D40" t="s">
        <v>26</v>
      </c>
      <c r="E40">
        <v>14036</v>
      </c>
      <c r="F40" t="s">
        <v>229</v>
      </c>
      <c r="G40" t="s">
        <v>28</v>
      </c>
      <c r="H40" t="s">
        <v>426</v>
      </c>
      <c r="I40" t="s">
        <v>427</v>
      </c>
      <c r="J40" t="s">
        <v>414</v>
      </c>
      <c r="K40" t="s">
        <v>289</v>
      </c>
      <c r="L40" t="s">
        <v>415</v>
      </c>
      <c r="M40" t="s">
        <v>416</v>
      </c>
      <c r="N40" t="s">
        <v>64</v>
      </c>
      <c r="O40" t="s">
        <v>266</v>
      </c>
      <c r="P40" t="s">
        <v>417</v>
      </c>
      <c r="U40" t="s">
        <v>939</v>
      </c>
    </row>
    <row r="41" spans="1:21" x14ac:dyDescent="0.25">
      <c r="A41" t="s">
        <v>913</v>
      </c>
      <c r="B41" t="s">
        <v>411</v>
      </c>
      <c r="C41" t="s">
        <v>101</v>
      </c>
      <c r="D41" t="s">
        <v>26</v>
      </c>
      <c r="E41">
        <v>14036</v>
      </c>
      <c r="F41" t="s">
        <v>229</v>
      </c>
      <c r="G41" t="s">
        <v>28</v>
      </c>
      <c r="H41" t="s">
        <v>412</v>
      </c>
      <c r="I41" t="s">
        <v>428</v>
      </c>
      <c r="J41" t="s">
        <v>414</v>
      </c>
      <c r="K41" t="s">
        <v>289</v>
      </c>
      <c r="L41" t="s">
        <v>415</v>
      </c>
      <c r="M41" t="s">
        <v>416</v>
      </c>
      <c r="N41" t="s">
        <v>64</v>
      </c>
      <c r="O41" t="s">
        <v>266</v>
      </c>
      <c r="P41" t="s">
        <v>417</v>
      </c>
      <c r="U41" t="s">
        <v>939</v>
      </c>
    </row>
    <row r="42" spans="1:21" x14ac:dyDescent="0.25">
      <c r="A42" t="s">
        <v>913</v>
      </c>
      <c r="B42" t="s">
        <v>411</v>
      </c>
      <c r="C42" t="s">
        <v>90</v>
      </c>
      <c r="D42" t="s">
        <v>26</v>
      </c>
      <c r="E42">
        <v>14036</v>
      </c>
      <c r="F42" t="s">
        <v>229</v>
      </c>
      <c r="G42" t="s">
        <v>28</v>
      </c>
      <c r="H42" t="s">
        <v>134</v>
      </c>
      <c r="I42" t="s">
        <v>429</v>
      </c>
      <c r="J42" t="s">
        <v>414</v>
      </c>
      <c r="K42" t="s">
        <v>289</v>
      </c>
      <c r="L42" t="s">
        <v>415</v>
      </c>
      <c r="M42" t="s">
        <v>416</v>
      </c>
      <c r="N42" t="s">
        <v>64</v>
      </c>
      <c r="O42" t="s">
        <v>266</v>
      </c>
      <c r="P42" t="s">
        <v>417</v>
      </c>
      <c r="U42" t="s">
        <v>939</v>
      </c>
    </row>
    <row r="43" spans="1:21" x14ac:dyDescent="0.25">
      <c r="A43" t="s">
        <v>913</v>
      </c>
      <c r="B43" t="s">
        <v>411</v>
      </c>
      <c r="C43" t="s">
        <v>79</v>
      </c>
      <c r="D43" t="s">
        <v>26</v>
      </c>
      <c r="E43">
        <v>14036</v>
      </c>
      <c r="F43" t="s">
        <v>229</v>
      </c>
      <c r="G43" t="s">
        <v>28</v>
      </c>
      <c r="H43" t="s">
        <v>430</v>
      </c>
      <c r="I43" t="s">
        <v>431</v>
      </c>
      <c r="J43" t="s">
        <v>414</v>
      </c>
      <c r="K43" t="s">
        <v>289</v>
      </c>
      <c r="L43" t="s">
        <v>415</v>
      </c>
      <c r="M43" t="s">
        <v>416</v>
      </c>
      <c r="N43" t="s">
        <v>64</v>
      </c>
      <c r="O43" t="s">
        <v>266</v>
      </c>
      <c r="P43" t="s">
        <v>417</v>
      </c>
      <c r="U43" t="s">
        <v>939</v>
      </c>
    </row>
    <row r="44" spans="1:21" x14ac:dyDescent="0.25">
      <c r="A44" t="s">
        <v>913</v>
      </c>
      <c r="B44" t="s">
        <v>411</v>
      </c>
      <c r="C44" t="s">
        <v>85</v>
      </c>
      <c r="D44" t="s">
        <v>26</v>
      </c>
      <c r="E44">
        <v>14036</v>
      </c>
      <c r="F44" t="s">
        <v>229</v>
      </c>
      <c r="G44" t="s">
        <v>28</v>
      </c>
      <c r="H44" t="s">
        <v>432</v>
      </c>
      <c r="I44" t="s">
        <v>433</v>
      </c>
      <c r="J44" t="s">
        <v>414</v>
      </c>
      <c r="K44" t="s">
        <v>289</v>
      </c>
      <c r="L44" t="s">
        <v>415</v>
      </c>
      <c r="M44" t="s">
        <v>416</v>
      </c>
      <c r="N44" t="s">
        <v>64</v>
      </c>
      <c r="O44" t="s">
        <v>266</v>
      </c>
      <c r="P44" t="s">
        <v>417</v>
      </c>
      <c r="U44" t="s">
        <v>939</v>
      </c>
    </row>
    <row r="45" spans="1:21" x14ac:dyDescent="0.25">
      <c r="A45" t="s">
        <v>913</v>
      </c>
      <c r="B45" t="s">
        <v>411</v>
      </c>
      <c r="C45" t="s">
        <v>71</v>
      </c>
      <c r="D45" t="s">
        <v>26</v>
      </c>
      <c r="E45">
        <v>14036</v>
      </c>
      <c r="F45" t="s">
        <v>229</v>
      </c>
      <c r="G45" t="s">
        <v>28</v>
      </c>
      <c r="H45" t="s">
        <v>434</v>
      </c>
      <c r="I45" t="s">
        <v>435</v>
      </c>
      <c r="J45" t="s">
        <v>414</v>
      </c>
      <c r="K45" t="s">
        <v>289</v>
      </c>
      <c r="L45" t="s">
        <v>415</v>
      </c>
      <c r="M45" t="s">
        <v>416</v>
      </c>
      <c r="N45" t="s">
        <v>64</v>
      </c>
      <c r="O45" t="s">
        <v>266</v>
      </c>
      <c r="P45" t="s">
        <v>417</v>
      </c>
      <c r="U45" t="s">
        <v>939</v>
      </c>
    </row>
    <row r="46" spans="1:21" x14ac:dyDescent="0.25">
      <c r="A46" t="s">
        <v>757</v>
      </c>
      <c r="B46" t="s">
        <v>397</v>
      </c>
      <c r="C46" t="s">
        <v>39</v>
      </c>
      <c r="D46" t="s">
        <v>26</v>
      </c>
      <c r="E46">
        <v>14036</v>
      </c>
      <c r="F46" t="s">
        <v>229</v>
      </c>
      <c r="G46" t="s">
        <v>28</v>
      </c>
      <c r="H46" t="s">
        <v>398</v>
      </c>
      <c r="I46" t="s">
        <v>399</v>
      </c>
      <c r="J46" t="s">
        <v>400</v>
      </c>
      <c r="K46" t="s">
        <v>401</v>
      </c>
      <c r="L46" t="s">
        <v>402</v>
      </c>
      <c r="M46" t="s">
        <v>403</v>
      </c>
      <c r="N46" t="s">
        <v>716</v>
      </c>
      <c r="P46" t="s">
        <v>810</v>
      </c>
      <c r="Q46" s="1" t="s">
        <v>810</v>
      </c>
      <c r="R46" t="s">
        <v>37</v>
      </c>
      <c r="U46" t="s">
        <v>939</v>
      </c>
    </row>
    <row r="47" spans="1:21" x14ac:dyDescent="0.25">
      <c r="A47" t="s">
        <v>715</v>
      </c>
      <c r="B47" t="s">
        <v>50</v>
      </c>
      <c r="C47" t="s">
        <v>101</v>
      </c>
      <c r="D47" t="s">
        <v>26</v>
      </c>
      <c r="E47">
        <v>14036</v>
      </c>
      <c r="F47" t="s">
        <v>229</v>
      </c>
      <c r="G47" t="s">
        <v>28</v>
      </c>
      <c r="H47" t="s">
        <v>29</v>
      </c>
      <c r="I47" t="s">
        <v>286</v>
      </c>
      <c r="J47" t="s">
        <v>74</v>
      </c>
      <c r="K47" t="s">
        <v>75</v>
      </c>
      <c r="L47" t="s">
        <v>76</v>
      </c>
      <c r="M47" t="s">
        <v>77</v>
      </c>
      <c r="N47" t="s">
        <v>64</v>
      </c>
      <c r="O47" t="s">
        <v>799</v>
      </c>
      <c r="P47" t="s">
        <v>803</v>
      </c>
      <c r="Q47" s="1" t="s">
        <v>802</v>
      </c>
      <c r="R47" s="1" t="s">
        <v>37</v>
      </c>
      <c r="U47" t="s">
        <v>939</v>
      </c>
    </row>
    <row r="48" spans="1:21" x14ac:dyDescent="0.25">
      <c r="A48" t="s">
        <v>872</v>
      </c>
      <c r="B48" t="s">
        <v>94</v>
      </c>
      <c r="C48" t="s">
        <v>39</v>
      </c>
      <c r="D48" t="s">
        <v>26</v>
      </c>
      <c r="E48">
        <v>14036</v>
      </c>
      <c r="F48" t="s">
        <v>229</v>
      </c>
      <c r="G48" t="s">
        <v>28</v>
      </c>
      <c r="H48" t="s">
        <v>110</v>
      </c>
      <c r="I48" t="s">
        <v>293</v>
      </c>
      <c r="J48" t="s">
        <v>294</v>
      </c>
      <c r="K48" t="s">
        <v>53</v>
      </c>
      <c r="L48" t="s">
        <v>295</v>
      </c>
      <c r="M48" t="s">
        <v>296</v>
      </c>
      <c r="N48" s="1" t="s">
        <v>64</v>
      </c>
      <c r="O48" s="1" t="s">
        <v>873</v>
      </c>
      <c r="P48" t="s">
        <v>874</v>
      </c>
      <c r="U48" t="s">
        <v>939</v>
      </c>
    </row>
    <row r="49" spans="1:21" x14ac:dyDescent="0.25">
      <c r="A49" t="s">
        <v>793</v>
      </c>
      <c r="B49" t="s">
        <v>114</v>
      </c>
      <c r="C49" t="s">
        <v>39</v>
      </c>
      <c r="D49" t="s">
        <v>26</v>
      </c>
      <c r="E49">
        <v>14036</v>
      </c>
      <c r="F49" t="s">
        <v>229</v>
      </c>
      <c r="G49" t="s">
        <v>28</v>
      </c>
      <c r="H49" t="s">
        <v>343</v>
      </c>
      <c r="I49" t="s">
        <v>344</v>
      </c>
      <c r="J49" t="s">
        <v>117</v>
      </c>
      <c r="K49" t="s">
        <v>118</v>
      </c>
      <c r="L49" t="s">
        <v>119</v>
      </c>
      <c r="M49" t="s">
        <v>120</v>
      </c>
      <c r="N49" s="1" t="s">
        <v>64</v>
      </c>
      <c r="O49" t="s">
        <v>792</v>
      </c>
      <c r="P49" t="s">
        <v>345</v>
      </c>
      <c r="Q49" t="s">
        <v>36</v>
      </c>
      <c r="R49" t="s">
        <v>306</v>
      </c>
      <c r="U49" t="s">
        <v>939</v>
      </c>
    </row>
    <row r="50" spans="1:21" x14ac:dyDescent="0.25">
      <c r="A50" t="s">
        <v>793</v>
      </c>
      <c r="B50" t="s">
        <v>114</v>
      </c>
      <c r="C50" t="s">
        <v>58</v>
      </c>
      <c r="D50" t="s">
        <v>26</v>
      </c>
      <c r="E50">
        <v>14036</v>
      </c>
      <c r="F50" t="s">
        <v>229</v>
      </c>
      <c r="G50" t="s">
        <v>28</v>
      </c>
      <c r="H50" t="s">
        <v>317</v>
      </c>
      <c r="I50" t="s">
        <v>346</v>
      </c>
      <c r="J50" t="s">
        <v>117</v>
      </c>
      <c r="K50" t="s">
        <v>118</v>
      </c>
      <c r="L50" t="s">
        <v>119</v>
      </c>
      <c r="M50" t="s">
        <v>120</v>
      </c>
      <c r="N50" t="s">
        <v>64</v>
      </c>
      <c r="O50" t="s">
        <v>826</v>
      </c>
      <c r="P50" t="s">
        <v>347</v>
      </c>
      <c r="Q50" t="s">
        <v>322</v>
      </c>
      <c r="U50" t="s">
        <v>939</v>
      </c>
    </row>
    <row r="51" spans="1:21" x14ac:dyDescent="0.25">
      <c r="A51" t="s">
        <v>793</v>
      </c>
      <c r="B51" t="s">
        <v>114</v>
      </c>
      <c r="C51" t="s">
        <v>101</v>
      </c>
      <c r="D51" t="s">
        <v>26</v>
      </c>
      <c r="E51">
        <v>14036</v>
      </c>
      <c r="F51" t="s">
        <v>229</v>
      </c>
      <c r="G51" t="s">
        <v>28</v>
      </c>
      <c r="H51" t="s">
        <v>339</v>
      </c>
      <c r="I51" t="s">
        <v>340</v>
      </c>
      <c r="J51" t="s">
        <v>117</v>
      </c>
      <c r="K51" t="s">
        <v>118</v>
      </c>
      <c r="L51" t="s">
        <v>119</v>
      </c>
      <c r="M51" t="s">
        <v>120</v>
      </c>
      <c r="N51" t="s">
        <v>64</v>
      </c>
      <c r="O51" t="s">
        <v>826</v>
      </c>
      <c r="P51" t="s">
        <v>341</v>
      </c>
      <c r="Q51" t="s">
        <v>342</v>
      </c>
      <c r="U51" t="s">
        <v>939</v>
      </c>
    </row>
    <row r="52" spans="1:21" x14ac:dyDescent="0.25">
      <c r="A52" t="s">
        <v>752</v>
      </c>
      <c r="B52" t="s">
        <v>38</v>
      </c>
      <c r="C52" t="s">
        <v>25</v>
      </c>
      <c r="D52" t="s">
        <v>26</v>
      </c>
      <c r="E52">
        <v>14036</v>
      </c>
      <c r="F52" t="s">
        <v>229</v>
      </c>
      <c r="G52" t="s">
        <v>28</v>
      </c>
      <c r="H52" t="s">
        <v>40</v>
      </c>
      <c r="I52" t="s">
        <v>252</v>
      </c>
      <c r="J52" t="s">
        <v>42</v>
      </c>
      <c r="K52" t="s">
        <v>43</v>
      </c>
      <c r="L52" t="s">
        <v>44</v>
      </c>
      <c r="M52" t="s">
        <v>45</v>
      </c>
      <c r="N52" t="s">
        <v>64</v>
      </c>
      <c r="O52" t="s">
        <v>792</v>
      </c>
      <c r="P52" t="s">
        <v>831</v>
      </c>
      <c r="Q52" s="1" t="s">
        <v>810</v>
      </c>
      <c r="R52" t="s">
        <v>306</v>
      </c>
      <c r="U52" t="s">
        <v>939</v>
      </c>
    </row>
    <row r="53" spans="1:21" x14ac:dyDescent="0.25">
      <c r="A53" t="s">
        <v>765</v>
      </c>
      <c r="B53" t="s">
        <v>94</v>
      </c>
      <c r="C53" t="s">
        <v>58</v>
      </c>
      <c r="D53" t="s">
        <v>26</v>
      </c>
      <c r="E53">
        <v>14036</v>
      </c>
      <c r="F53" t="s">
        <v>229</v>
      </c>
      <c r="G53" t="s">
        <v>28</v>
      </c>
      <c r="H53" t="s">
        <v>95</v>
      </c>
      <c r="I53" t="s">
        <v>297</v>
      </c>
      <c r="J53" t="s">
        <v>97</v>
      </c>
      <c r="K53" t="s">
        <v>98</v>
      </c>
      <c r="L53" t="s">
        <v>99</v>
      </c>
      <c r="M53" t="s">
        <v>45</v>
      </c>
      <c r="N53" s="1" t="s">
        <v>716</v>
      </c>
      <c r="P53" s="1" t="s">
        <v>808</v>
      </c>
      <c r="Q53" s="1" t="s">
        <v>810</v>
      </c>
      <c r="R53" t="s">
        <v>37</v>
      </c>
      <c r="U53" t="s">
        <v>939</v>
      </c>
    </row>
    <row r="54" spans="1:21" x14ac:dyDescent="0.25">
      <c r="A54" t="s">
        <v>927</v>
      </c>
      <c r="B54" t="s">
        <v>453</v>
      </c>
      <c r="C54" t="s">
        <v>39</v>
      </c>
      <c r="D54" t="s">
        <v>26</v>
      </c>
      <c r="E54">
        <v>14036</v>
      </c>
      <c r="F54" t="s">
        <v>229</v>
      </c>
      <c r="G54" t="s">
        <v>28</v>
      </c>
      <c r="H54" t="s">
        <v>454</v>
      </c>
      <c r="I54" t="s">
        <v>320</v>
      </c>
      <c r="J54" t="s">
        <v>455</v>
      </c>
      <c r="K54" t="s">
        <v>217</v>
      </c>
      <c r="L54" t="s">
        <v>456</v>
      </c>
      <c r="M54" t="s">
        <v>457</v>
      </c>
      <c r="N54" t="s">
        <v>64</v>
      </c>
      <c r="O54" t="s">
        <v>928</v>
      </c>
      <c r="P54" t="s">
        <v>929</v>
      </c>
      <c r="U54" t="s">
        <v>939</v>
      </c>
    </row>
    <row r="55" spans="1:21" x14ac:dyDescent="0.25">
      <c r="A55" t="s">
        <v>855</v>
      </c>
      <c r="B55" t="s">
        <v>260</v>
      </c>
      <c r="C55" t="s">
        <v>67</v>
      </c>
      <c r="D55" t="s">
        <v>26</v>
      </c>
      <c r="E55">
        <v>14036</v>
      </c>
      <c r="F55" t="s">
        <v>229</v>
      </c>
      <c r="G55" t="s">
        <v>28</v>
      </c>
      <c r="H55" t="s">
        <v>261</v>
      </c>
      <c r="I55" t="s">
        <v>262</v>
      </c>
      <c r="J55" t="s">
        <v>263</v>
      </c>
      <c r="K55" t="s">
        <v>264</v>
      </c>
      <c r="L55" t="s">
        <v>265</v>
      </c>
      <c r="M55" t="s">
        <v>181</v>
      </c>
      <c r="N55" t="s">
        <v>64</v>
      </c>
      <c r="O55" t="s">
        <v>266</v>
      </c>
      <c r="P55" t="s">
        <v>267</v>
      </c>
      <c r="U55" t="s">
        <v>939</v>
      </c>
    </row>
    <row r="56" spans="1:21" x14ac:dyDescent="0.25">
      <c r="A56" t="s">
        <v>859</v>
      </c>
      <c r="B56" t="s">
        <v>50</v>
      </c>
      <c r="C56" t="s">
        <v>47</v>
      </c>
      <c r="D56" t="s">
        <v>26</v>
      </c>
      <c r="E56">
        <v>14036</v>
      </c>
      <c r="F56" t="s">
        <v>229</v>
      </c>
      <c r="G56" t="s">
        <v>28</v>
      </c>
      <c r="H56" t="s">
        <v>110</v>
      </c>
      <c r="I56" t="s">
        <v>279</v>
      </c>
      <c r="J56" t="s">
        <v>275</v>
      </c>
      <c r="K56" t="s">
        <v>276</v>
      </c>
      <c r="L56" t="s">
        <v>277</v>
      </c>
      <c r="M56" t="s">
        <v>278</v>
      </c>
      <c r="N56" t="s">
        <v>64</v>
      </c>
      <c r="O56" t="s">
        <v>862</v>
      </c>
      <c r="P56" t="s">
        <v>863</v>
      </c>
      <c r="U56" t="s">
        <v>939</v>
      </c>
    </row>
    <row r="57" spans="1:21" x14ac:dyDescent="0.25">
      <c r="A57" t="s">
        <v>859</v>
      </c>
      <c r="B57" t="s">
        <v>50</v>
      </c>
      <c r="C57" t="s">
        <v>67</v>
      </c>
      <c r="D57" t="s">
        <v>26</v>
      </c>
      <c r="E57">
        <v>14036</v>
      </c>
      <c r="F57" t="s">
        <v>229</v>
      </c>
      <c r="G57" t="s">
        <v>28</v>
      </c>
      <c r="H57" t="s">
        <v>110</v>
      </c>
      <c r="I57" t="s">
        <v>274</v>
      </c>
      <c r="J57" t="s">
        <v>275</v>
      </c>
      <c r="K57" t="s">
        <v>276</v>
      </c>
      <c r="L57" t="s">
        <v>277</v>
      </c>
      <c r="M57" t="s">
        <v>278</v>
      </c>
      <c r="N57" t="s">
        <v>64</v>
      </c>
      <c r="O57" t="s">
        <v>866</v>
      </c>
      <c r="P57" t="s">
        <v>867</v>
      </c>
      <c r="U57" t="s">
        <v>939</v>
      </c>
    </row>
    <row r="58" spans="1:21" x14ac:dyDescent="0.25">
      <c r="A58" t="s">
        <v>809</v>
      </c>
      <c r="B58" t="s">
        <v>366</v>
      </c>
      <c r="C58" t="s">
        <v>39</v>
      </c>
      <c r="D58" t="s">
        <v>26</v>
      </c>
      <c r="E58">
        <v>14036</v>
      </c>
      <c r="F58" t="s">
        <v>229</v>
      </c>
      <c r="G58" t="s">
        <v>28</v>
      </c>
      <c r="H58" t="s">
        <v>367</v>
      </c>
      <c r="I58" t="s">
        <v>368</v>
      </c>
      <c r="J58" t="s">
        <v>369</v>
      </c>
      <c r="K58" t="s">
        <v>302</v>
      </c>
      <c r="L58" t="s">
        <v>370</v>
      </c>
      <c r="M58" t="s">
        <v>371</v>
      </c>
      <c r="N58" t="s">
        <v>716</v>
      </c>
      <c r="P58" t="s">
        <v>810</v>
      </c>
      <c r="Q58" s="1" t="s">
        <v>810</v>
      </c>
      <c r="R58" t="s">
        <v>37</v>
      </c>
      <c r="U58" t="s">
        <v>939</v>
      </c>
    </row>
    <row r="59" spans="1:21" x14ac:dyDescent="0.25">
      <c r="A59" t="s">
        <v>766</v>
      </c>
      <c r="B59" t="s">
        <v>298</v>
      </c>
      <c r="C59" t="s">
        <v>39</v>
      </c>
      <c r="D59" t="s">
        <v>26</v>
      </c>
      <c r="E59">
        <v>14036</v>
      </c>
      <c r="F59" t="s">
        <v>229</v>
      </c>
      <c r="G59" t="s">
        <v>28</v>
      </c>
      <c r="H59" t="s">
        <v>299</v>
      </c>
      <c r="I59" t="s">
        <v>300</v>
      </c>
      <c r="J59" t="s">
        <v>301</v>
      </c>
      <c r="K59" t="s">
        <v>302</v>
      </c>
      <c r="L59" t="s">
        <v>303</v>
      </c>
      <c r="M59" t="s">
        <v>304</v>
      </c>
      <c r="N59" s="1" t="s">
        <v>64</v>
      </c>
      <c r="O59" t="s">
        <v>792</v>
      </c>
      <c r="P59" t="s">
        <v>305</v>
      </c>
      <c r="Q59" t="s">
        <v>36</v>
      </c>
      <c r="R59" t="s">
        <v>306</v>
      </c>
      <c r="U59" t="s">
        <v>939</v>
      </c>
    </row>
    <row r="60" spans="1:21" x14ac:dyDescent="0.25">
      <c r="A60" t="s">
        <v>766</v>
      </c>
      <c r="B60" t="s">
        <v>298</v>
      </c>
      <c r="C60" t="s">
        <v>47</v>
      </c>
      <c r="D60" t="s">
        <v>26</v>
      </c>
      <c r="E60">
        <v>14036</v>
      </c>
      <c r="F60" t="s">
        <v>229</v>
      </c>
      <c r="G60" t="s">
        <v>28</v>
      </c>
      <c r="H60" t="s">
        <v>307</v>
      </c>
      <c r="I60" t="s">
        <v>308</v>
      </c>
      <c r="J60" t="s">
        <v>301</v>
      </c>
      <c r="K60" t="s">
        <v>302</v>
      </c>
      <c r="L60" t="s">
        <v>303</v>
      </c>
      <c r="M60" t="s">
        <v>304</v>
      </c>
      <c r="N60" t="s">
        <v>716</v>
      </c>
      <c r="P60" t="s">
        <v>309</v>
      </c>
      <c r="Q60" t="s">
        <v>46</v>
      </c>
      <c r="R60" t="s">
        <v>306</v>
      </c>
      <c r="U60" t="s">
        <v>939</v>
      </c>
    </row>
    <row r="61" spans="1:21" x14ac:dyDescent="0.25">
      <c r="A61" t="s">
        <v>766</v>
      </c>
      <c r="B61" t="s">
        <v>298</v>
      </c>
      <c r="C61" t="s">
        <v>25</v>
      </c>
      <c r="D61" t="s">
        <v>26</v>
      </c>
      <c r="E61">
        <v>14036</v>
      </c>
      <c r="F61" t="s">
        <v>229</v>
      </c>
      <c r="G61" t="s">
        <v>28</v>
      </c>
      <c r="H61" t="s">
        <v>310</v>
      </c>
      <c r="I61" t="s">
        <v>311</v>
      </c>
      <c r="J61" t="s">
        <v>301</v>
      </c>
      <c r="K61" t="s">
        <v>302</v>
      </c>
      <c r="L61" t="s">
        <v>303</v>
      </c>
      <c r="M61" t="s">
        <v>304</v>
      </c>
      <c r="N61" t="s">
        <v>716</v>
      </c>
      <c r="P61" t="s">
        <v>312</v>
      </c>
      <c r="Q61" t="s">
        <v>46</v>
      </c>
      <c r="R61" t="s">
        <v>306</v>
      </c>
      <c r="U61" t="s">
        <v>939</v>
      </c>
    </row>
    <row r="62" spans="1:21" x14ac:dyDescent="0.25">
      <c r="A62" t="s">
        <v>766</v>
      </c>
      <c r="B62" t="s">
        <v>298</v>
      </c>
      <c r="C62" t="s">
        <v>67</v>
      </c>
      <c r="D62" t="s">
        <v>26</v>
      </c>
      <c r="E62">
        <v>14036</v>
      </c>
      <c r="F62" t="s">
        <v>229</v>
      </c>
      <c r="G62" t="s">
        <v>28</v>
      </c>
      <c r="H62" t="s">
        <v>310</v>
      </c>
      <c r="I62" t="s">
        <v>313</v>
      </c>
      <c r="J62" t="s">
        <v>301</v>
      </c>
      <c r="K62" t="s">
        <v>302</v>
      </c>
      <c r="L62" t="s">
        <v>303</v>
      </c>
      <c r="M62" t="s">
        <v>304</v>
      </c>
      <c r="N62" s="1" t="s">
        <v>64</v>
      </c>
      <c r="O62" t="s">
        <v>792</v>
      </c>
      <c r="P62" t="s">
        <v>314</v>
      </c>
      <c r="Q62" s="1" t="s">
        <v>810</v>
      </c>
      <c r="R62" t="s">
        <v>306</v>
      </c>
      <c r="U62" t="s">
        <v>939</v>
      </c>
    </row>
    <row r="63" spans="1:21" x14ac:dyDescent="0.25">
      <c r="A63" t="s">
        <v>766</v>
      </c>
      <c r="B63" t="s">
        <v>298</v>
      </c>
      <c r="C63" t="s">
        <v>58</v>
      </c>
      <c r="D63" t="s">
        <v>26</v>
      </c>
      <c r="E63">
        <v>14036</v>
      </c>
      <c r="F63" t="s">
        <v>229</v>
      </c>
      <c r="G63" t="s">
        <v>28</v>
      </c>
      <c r="H63" t="s">
        <v>310</v>
      </c>
      <c r="I63" t="s">
        <v>315</v>
      </c>
      <c r="J63" t="s">
        <v>301</v>
      </c>
      <c r="K63" t="s">
        <v>302</v>
      </c>
      <c r="L63" t="s">
        <v>303</v>
      </c>
      <c r="M63" t="s">
        <v>304</v>
      </c>
      <c r="N63" s="1" t="s">
        <v>716</v>
      </c>
      <c r="P63" t="s">
        <v>316</v>
      </c>
      <c r="Q63" t="s">
        <v>791</v>
      </c>
      <c r="R63" t="s">
        <v>306</v>
      </c>
      <c r="U63" t="s">
        <v>939</v>
      </c>
    </row>
    <row r="64" spans="1:21" x14ac:dyDescent="0.25">
      <c r="A64" t="s">
        <v>766</v>
      </c>
      <c r="B64" t="s">
        <v>298</v>
      </c>
      <c r="C64" t="s">
        <v>69</v>
      </c>
      <c r="D64" t="s">
        <v>26</v>
      </c>
      <c r="E64">
        <v>14036</v>
      </c>
      <c r="F64" t="s">
        <v>229</v>
      </c>
      <c r="G64" t="s">
        <v>28</v>
      </c>
      <c r="H64" t="s">
        <v>317</v>
      </c>
      <c r="I64" t="s">
        <v>318</v>
      </c>
      <c r="J64" t="s">
        <v>301</v>
      </c>
      <c r="K64" t="s">
        <v>302</v>
      </c>
      <c r="L64" t="s">
        <v>303</v>
      </c>
      <c r="M64" t="s">
        <v>304</v>
      </c>
      <c r="N64" t="s">
        <v>64</v>
      </c>
      <c r="O64" t="s">
        <v>826</v>
      </c>
      <c r="P64" t="s">
        <v>319</v>
      </c>
      <c r="U64" t="s">
        <v>939</v>
      </c>
    </row>
    <row r="65" spans="1:21" x14ac:dyDescent="0.25">
      <c r="A65" t="s">
        <v>766</v>
      </c>
      <c r="B65" t="s">
        <v>298</v>
      </c>
      <c r="C65" t="s">
        <v>101</v>
      </c>
      <c r="D65" t="s">
        <v>26</v>
      </c>
      <c r="E65">
        <v>14036</v>
      </c>
      <c r="F65" t="s">
        <v>229</v>
      </c>
      <c r="G65" t="s">
        <v>28</v>
      </c>
      <c r="H65" t="s">
        <v>190</v>
      </c>
      <c r="I65" t="s">
        <v>320</v>
      </c>
      <c r="J65" t="s">
        <v>301</v>
      </c>
      <c r="K65" t="s">
        <v>302</v>
      </c>
      <c r="L65" t="s">
        <v>303</v>
      </c>
      <c r="M65" t="s">
        <v>304</v>
      </c>
      <c r="N65" s="1" t="s">
        <v>64</v>
      </c>
      <c r="O65" s="1" t="s">
        <v>826</v>
      </c>
      <c r="P65" t="s">
        <v>321</v>
      </c>
      <c r="Q65" t="s">
        <v>322</v>
      </c>
      <c r="R65" t="s">
        <v>323</v>
      </c>
      <c r="U65" t="s">
        <v>939</v>
      </c>
    </row>
    <row r="66" spans="1:21" x14ac:dyDescent="0.25">
      <c r="A66" t="s">
        <v>766</v>
      </c>
      <c r="B66" t="s">
        <v>298</v>
      </c>
      <c r="C66" t="s">
        <v>90</v>
      </c>
      <c r="D66" t="s">
        <v>26</v>
      </c>
      <c r="E66">
        <v>14036</v>
      </c>
      <c r="F66" t="s">
        <v>229</v>
      </c>
      <c r="G66" t="s">
        <v>28</v>
      </c>
      <c r="H66" t="s">
        <v>310</v>
      </c>
      <c r="I66" t="s">
        <v>324</v>
      </c>
      <c r="J66" t="s">
        <v>301</v>
      </c>
      <c r="K66" t="s">
        <v>302</v>
      </c>
      <c r="L66" t="s">
        <v>303</v>
      </c>
      <c r="M66" t="s">
        <v>304</v>
      </c>
      <c r="N66" s="1" t="s">
        <v>64</v>
      </c>
      <c r="O66" t="s">
        <v>792</v>
      </c>
      <c r="P66" t="s">
        <v>325</v>
      </c>
      <c r="Q66" t="s">
        <v>326</v>
      </c>
      <c r="R66" t="s">
        <v>306</v>
      </c>
      <c r="U66" t="s">
        <v>939</v>
      </c>
    </row>
    <row r="67" spans="1:21" x14ac:dyDescent="0.25">
      <c r="A67" t="s">
        <v>766</v>
      </c>
      <c r="B67" t="s">
        <v>298</v>
      </c>
      <c r="C67" t="s">
        <v>79</v>
      </c>
      <c r="D67" t="s">
        <v>26</v>
      </c>
      <c r="E67">
        <v>14036</v>
      </c>
      <c r="F67" t="s">
        <v>229</v>
      </c>
      <c r="G67" t="s">
        <v>28</v>
      </c>
      <c r="H67" t="s">
        <v>327</v>
      </c>
      <c r="I67" t="s">
        <v>328</v>
      </c>
      <c r="J67" t="s">
        <v>301</v>
      </c>
      <c r="K67" t="s">
        <v>302</v>
      </c>
      <c r="L67" t="s">
        <v>303</v>
      </c>
      <c r="M67" t="s">
        <v>304</v>
      </c>
      <c r="N67" s="1" t="s">
        <v>716</v>
      </c>
      <c r="P67" t="s">
        <v>329</v>
      </c>
      <c r="Q67" t="s">
        <v>746</v>
      </c>
      <c r="R67" s="1" t="s">
        <v>461</v>
      </c>
      <c r="U67" t="s">
        <v>939</v>
      </c>
    </row>
    <row r="68" spans="1:21" x14ac:dyDescent="0.25">
      <c r="A68" t="s">
        <v>738</v>
      </c>
      <c r="B68" t="s">
        <v>24</v>
      </c>
      <c r="C68" t="s">
        <v>47</v>
      </c>
      <c r="D68" t="s">
        <v>26</v>
      </c>
      <c r="E68">
        <v>14036</v>
      </c>
      <c r="F68" t="s">
        <v>229</v>
      </c>
      <c r="G68" t="s">
        <v>28</v>
      </c>
      <c r="H68" t="s">
        <v>29</v>
      </c>
      <c r="I68" t="s">
        <v>241</v>
      </c>
      <c r="J68" t="s">
        <v>31</v>
      </c>
      <c r="K68" t="s">
        <v>32</v>
      </c>
      <c r="L68" t="s">
        <v>33</v>
      </c>
      <c r="M68" t="s">
        <v>34</v>
      </c>
      <c r="N68" t="s">
        <v>716</v>
      </c>
      <c r="P68" t="s">
        <v>805</v>
      </c>
      <c r="Q68" s="1" t="s">
        <v>810</v>
      </c>
      <c r="R68" t="s">
        <v>37</v>
      </c>
      <c r="U68" t="s">
        <v>939</v>
      </c>
    </row>
    <row r="69" spans="1:21" x14ac:dyDescent="0.25">
      <c r="A69" s="3" t="s">
        <v>975</v>
      </c>
      <c r="B69" t="s">
        <v>669</v>
      </c>
      <c r="C69" t="s">
        <v>39</v>
      </c>
      <c r="D69" t="s">
        <v>26</v>
      </c>
      <c r="E69">
        <v>14036</v>
      </c>
      <c r="F69" t="s">
        <v>229</v>
      </c>
      <c r="G69" t="s">
        <v>28</v>
      </c>
      <c r="H69" t="s">
        <v>110</v>
      </c>
      <c r="I69" t="s">
        <v>976</v>
      </c>
      <c r="J69" t="s">
        <v>977</v>
      </c>
      <c r="K69" t="s">
        <v>978</v>
      </c>
      <c r="L69" t="s">
        <v>979</v>
      </c>
      <c r="M69" t="s">
        <v>980</v>
      </c>
      <c r="N69" t="s">
        <v>64</v>
      </c>
      <c r="O69" t="s">
        <v>981</v>
      </c>
      <c r="P69" t="s">
        <v>982</v>
      </c>
      <c r="U69" t="s">
        <v>939</v>
      </c>
    </row>
    <row r="70" spans="1:21" x14ac:dyDescent="0.25">
      <c r="A70" s="3" t="s">
        <v>975</v>
      </c>
      <c r="B70" t="s">
        <v>669</v>
      </c>
      <c r="C70" t="s">
        <v>47</v>
      </c>
      <c r="D70" t="s">
        <v>26</v>
      </c>
      <c r="E70">
        <v>14036</v>
      </c>
      <c r="F70" t="s">
        <v>229</v>
      </c>
      <c r="G70" t="s">
        <v>28</v>
      </c>
      <c r="H70" t="s">
        <v>110</v>
      </c>
      <c r="I70" t="s">
        <v>983</v>
      </c>
      <c r="J70" t="s">
        <v>977</v>
      </c>
      <c r="K70" t="s">
        <v>978</v>
      </c>
      <c r="L70" t="s">
        <v>979</v>
      </c>
      <c r="M70" t="s">
        <v>980</v>
      </c>
      <c r="N70" t="s">
        <v>64</v>
      </c>
      <c r="O70" t="s">
        <v>981</v>
      </c>
      <c r="P70" t="s">
        <v>984</v>
      </c>
      <c r="U70" t="s">
        <v>939</v>
      </c>
    </row>
    <row r="71" spans="1:21" x14ac:dyDescent="0.25">
      <c r="A71" s="3" t="s">
        <v>975</v>
      </c>
      <c r="B71" t="s">
        <v>669</v>
      </c>
      <c r="C71" t="s">
        <v>25</v>
      </c>
      <c r="D71" t="s">
        <v>26</v>
      </c>
      <c r="E71">
        <v>14036</v>
      </c>
      <c r="F71" t="s">
        <v>229</v>
      </c>
      <c r="G71" t="s">
        <v>28</v>
      </c>
      <c r="H71" t="s">
        <v>110</v>
      </c>
      <c r="I71" t="s">
        <v>985</v>
      </c>
      <c r="J71" t="s">
        <v>977</v>
      </c>
      <c r="K71" t="s">
        <v>978</v>
      </c>
      <c r="L71" t="s">
        <v>979</v>
      </c>
      <c r="M71" t="s">
        <v>980</v>
      </c>
      <c r="N71" t="s">
        <v>64</v>
      </c>
      <c r="O71" t="s">
        <v>981</v>
      </c>
      <c r="P71" t="s">
        <v>986</v>
      </c>
      <c r="U71" t="s">
        <v>939</v>
      </c>
    </row>
    <row r="72" spans="1:21" x14ac:dyDescent="0.25">
      <c r="A72" s="3" t="s">
        <v>975</v>
      </c>
      <c r="B72" t="s">
        <v>669</v>
      </c>
      <c r="C72" t="s">
        <v>67</v>
      </c>
      <c r="D72" t="s">
        <v>26</v>
      </c>
      <c r="E72">
        <v>14036</v>
      </c>
      <c r="F72" t="s">
        <v>229</v>
      </c>
      <c r="G72" t="s">
        <v>28</v>
      </c>
      <c r="H72" t="s">
        <v>110</v>
      </c>
      <c r="I72" t="s">
        <v>987</v>
      </c>
      <c r="J72" t="s">
        <v>977</v>
      </c>
      <c r="K72" t="s">
        <v>978</v>
      </c>
      <c r="L72" t="s">
        <v>979</v>
      </c>
      <c r="M72" t="s">
        <v>980</v>
      </c>
      <c r="N72" t="s">
        <v>64</v>
      </c>
      <c r="O72" t="s">
        <v>981</v>
      </c>
      <c r="P72" t="s">
        <v>988</v>
      </c>
      <c r="U72" t="s">
        <v>939</v>
      </c>
    </row>
    <row r="73" spans="1:21" x14ac:dyDescent="0.25">
      <c r="A73" s="3" t="s">
        <v>975</v>
      </c>
      <c r="B73" t="s">
        <v>669</v>
      </c>
      <c r="C73" t="s">
        <v>58</v>
      </c>
      <c r="D73" t="s">
        <v>26</v>
      </c>
      <c r="E73">
        <v>14036</v>
      </c>
      <c r="F73" t="s">
        <v>229</v>
      </c>
      <c r="G73" t="s">
        <v>28</v>
      </c>
      <c r="H73" t="s">
        <v>557</v>
      </c>
      <c r="I73" t="s">
        <v>989</v>
      </c>
      <c r="J73" t="s">
        <v>977</v>
      </c>
      <c r="K73" t="s">
        <v>978</v>
      </c>
      <c r="L73" t="s">
        <v>979</v>
      </c>
      <c r="M73" t="s">
        <v>980</v>
      </c>
      <c r="N73" t="s">
        <v>64</v>
      </c>
      <c r="O73" t="s">
        <v>981</v>
      </c>
      <c r="P73" t="s">
        <v>990</v>
      </c>
      <c r="U73" t="s">
        <v>939</v>
      </c>
    </row>
    <row r="74" spans="1:21" x14ac:dyDescent="0.25">
      <c r="A74" s="3" t="s">
        <v>975</v>
      </c>
      <c r="B74" t="s">
        <v>669</v>
      </c>
      <c r="C74" t="s">
        <v>69</v>
      </c>
      <c r="D74" t="s">
        <v>26</v>
      </c>
      <c r="E74">
        <v>14036</v>
      </c>
      <c r="F74" t="s">
        <v>229</v>
      </c>
      <c r="G74" t="s">
        <v>28</v>
      </c>
      <c r="H74" t="s">
        <v>130</v>
      </c>
      <c r="I74" t="s">
        <v>991</v>
      </c>
      <c r="J74" t="s">
        <v>977</v>
      </c>
      <c r="K74" t="s">
        <v>978</v>
      </c>
      <c r="L74" t="s">
        <v>979</v>
      </c>
      <c r="M74" t="s">
        <v>980</v>
      </c>
      <c r="N74" t="s">
        <v>64</v>
      </c>
      <c r="O74" t="s">
        <v>981</v>
      </c>
      <c r="P74" t="s">
        <v>992</v>
      </c>
      <c r="U74" t="s">
        <v>939</v>
      </c>
    </row>
    <row r="75" spans="1:21" x14ac:dyDescent="0.25">
      <c r="A75" s="3" t="s">
        <v>993</v>
      </c>
      <c r="B75" t="s">
        <v>100</v>
      </c>
      <c r="C75" t="s">
        <v>39</v>
      </c>
      <c r="D75" t="s">
        <v>26</v>
      </c>
      <c r="E75">
        <v>14036</v>
      </c>
      <c r="F75" t="s">
        <v>229</v>
      </c>
      <c r="G75" t="s">
        <v>28</v>
      </c>
      <c r="H75" t="s">
        <v>360</v>
      </c>
      <c r="I75" t="s">
        <v>994</v>
      </c>
      <c r="J75" t="s">
        <v>995</v>
      </c>
      <c r="K75" t="s">
        <v>996</v>
      </c>
      <c r="L75" t="s">
        <v>997</v>
      </c>
      <c r="M75" t="s">
        <v>998</v>
      </c>
      <c r="N75" t="s">
        <v>64</v>
      </c>
      <c r="O75" t="s">
        <v>999</v>
      </c>
      <c r="P75" t="s">
        <v>1000</v>
      </c>
      <c r="U75" t="s">
        <v>939</v>
      </c>
    </row>
    <row r="76" spans="1:21" x14ac:dyDescent="0.25">
      <c r="A76" s="3" t="s">
        <v>993</v>
      </c>
      <c r="B76" t="s">
        <v>100</v>
      </c>
      <c r="C76" t="s">
        <v>25</v>
      </c>
      <c r="D76" t="s">
        <v>26</v>
      </c>
      <c r="E76">
        <v>14036</v>
      </c>
      <c r="F76" t="s">
        <v>229</v>
      </c>
      <c r="G76" t="s">
        <v>28</v>
      </c>
      <c r="H76" t="s">
        <v>550</v>
      </c>
      <c r="I76" t="s">
        <v>1001</v>
      </c>
      <c r="J76" t="s">
        <v>995</v>
      </c>
      <c r="K76" t="s">
        <v>996</v>
      </c>
      <c r="L76" t="s">
        <v>997</v>
      </c>
      <c r="M76" t="s">
        <v>998</v>
      </c>
      <c r="N76" t="s">
        <v>64</v>
      </c>
      <c r="O76" t="s">
        <v>999</v>
      </c>
      <c r="P76" t="s">
        <v>1002</v>
      </c>
      <c r="U76" t="s">
        <v>939</v>
      </c>
    </row>
    <row r="77" spans="1:21" x14ac:dyDescent="0.25">
      <c r="A77" s="3" t="s">
        <v>1003</v>
      </c>
      <c r="B77" t="s">
        <v>1004</v>
      </c>
      <c r="C77" t="s">
        <v>39</v>
      </c>
      <c r="D77" t="s">
        <v>26</v>
      </c>
      <c r="E77">
        <v>14036</v>
      </c>
      <c r="F77" t="s">
        <v>229</v>
      </c>
      <c r="G77" t="s">
        <v>28</v>
      </c>
      <c r="H77" t="s">
        <v>1005</v>
      </c>
      <c r="I77" t="s">
        <v>1006</v>
      </c>
      <c r="J77" t="s">
        <v>1007</v>
      </c>
      <c r="K77" t="s">
        <v>205</v>
      </c>
      <c r="L77" t="s">
        <v>1008</v>
      </c>
      <c r="M77" t="s">
        <v>1009</v>
      </c>
      <c r="N77" t="s">
        <v>716</v>
      </c>
      <c r="P77" t="s">
        <v>1010</v>
      </c>
      <c r="Q77" t="s">
        <v>36</v>
      </c>
      <c r="R77" t="s">
        <v>306</v>
      </c>
      <c r="U77" t="s">
        <v>939</v>
      </c>
    </row>
    <row r="78" spans="1:21" x14ac:dyDescent="0.25">
      <c r="A78" s="3" t="s">
        <v>1003</v>
      </c>
      <c r="B78" t="s">
        <v>1004</v>
      </c>
      <c r="C78" t="s">
        <v>47</v>
      </c>
      <c r="D78" t="s">
        <v>26</v>
      </c>
      <c r="E78">
        <v>14036</v>
      </c>
      <c r="F78" t="s">
        <v>229</v>
      </c>
      <c r="G78" t="s">
        <v>28</v>
      </c>
      <c r="H78" t="s">
        <v>1011</v>
      </c>
      <c r="I78" t="s">
        <v>1012</v>
      </c>
      <c r="J78" t="s">
        <v>1007</v>
      </c>
      <c r="K78" t="s">
        <v>205</v>
      </c>
      <c r="L78" t="s">
        <v>1008</v>
      </c>
      <c r="M78" t="s">
        <v>1009</v>
      </c>
      <c r="N78" t="s">
        <v>716</v>
      </c>
      <c r="P78" t="s">
        <v>46</v>
      </c>
      <c r="Q78" t="s">
        <v>46</v>
      </c>
      <c r="R78" t="s">
        <v>306</v>
      </c>
      <c r="U78" t="s">
        <v>939</v>
      </c>
    </row>
    <row r="79" spans="1:21" x14ac:dyDescent="0.25">
      <c r="A79" s="3" t="s">
        <v>1003</v>
      </c>
      <c r="B79" t="s">
        <v>1004</v>
      </c>
      <c r="C79" t="s">
        <v>25</v>
      </c>
      <c r="D79" t="s">
        <v>26</v>
      </c>
      <c r="E79">
        <v>14036</v>
      </c>
      <c r="F79" t="s">
        <v>229</v>
      </c>
      <c r="G79" t="s">
        <v>28</v>
      </c>
      <c r="H79" t="s">
        <v>70</v>
      </c>
      <c r="I79" t="s">
        <v>1013</v>
      </c>
      <c r="J79" t="s">
        <v>1007</v>
      </c>
      <c r="K79" t="s">
        <v>205</v>
      </c>
      <c r="L79" t="s">
        <v>1008</v>
      </c>
      <c r="M79" t="s">
        <v>1009</v>
      </c>
      <c r="N79" t="s">
        <v>716</v>
      </c>
      <c r="P79" t="s">
        <v>82</v>
      </c>
      <c r="Q79" t="s">
        <v>326</v>
      </c>
      <c r="R79" t="s">
        <v>1014</v>
      </c>
      <c r="U79" t="s">
        <v>939</v>
      </c>
    </row>
    <row r="80" spans="1:21" x14ac:dyDescent="0.25">
      <c r="A80" s="3" t="s">
        <v>1003</v>
      </c>
      <c r="B80" t="s">
        <v>1004</v>
      </c>
      <c r="C80" t="s">
        <v>67</v>
      </c>
      <c r="D80" t="s">
        <v>26</v>
      </c>
      <c r="E80">
        <v>14036</v>
      </c>
      <c r="F80" t="s">
        <v>229</v>
      </c>
      <c r="G80" t="s">
        <v>28</v>
      </c>
      <c r="H80" t="s">
        <v>188</v>
      </c>
      <c r="I80" t="s">
        <v>73</v>
      </c>
      <c r="J80" t="s">
        <v>1007</v>
      </c>
      <c r="K80" t="s">
        <v>205</v>
      </c>
      <c r="L80" t="s">
        <v>1008</v>
      </c>
      <c r="M80" t="s">
        <v>1009</v>
      </c>
      <c r="N80" t="s">
        <v>716</v>
      </c>
      <c r="P80" t="s">
        <v>88</v>
      </c>
      <c r="Q80" t="s">
        <v>365</v>
      </c>
      <c r="R80" t="s">
        <v>1014</v>
      </c>
      <c r="U80" t="s">
        <v>939</v>
      </c>
    </row>
    <row r="81" spans="1:21" x14ac:dyDescent="0.25">
      <c r="A81" s="3" t="s">
        <v>1003</v>
      </c>
      <c r="B81" t="s">
        <v>1004</v>
      </c>
      <c r="C81" t="s">
        <v>58</v>
      </c>
      <c r="D81" t="s">
        <v>26</v>
      </c>
      <c r="E81">
        <v>14036</v>
      </c>
      <c r="F81" t="s">
        <v>229</v>
      </c>
      <c r="G81" t="s">
        <v>28</v>
      </c>
      <c r="H81" t="s">
        <v>1015</v>
      </c>
      <c r="I81" t="s">
        <v>463</v>
      </c>
      <c r="J81" t="s">
        <v>1007</v>
      </c>
      <c r="K81" t="s">
        <v>205</v>
      </c>
      <c r="L81" t="s">
        <v>1008</v>
      </c>
      <c r="M81" t="s">
        <v>1009</v>
      </c>
      <c r="N81" t="s">
        <v>64</v>
      </c>
      <c r="O81" t="s">
        <v>266</v>
      </c>
      <c r="P81" t="s">
        <v>1016</v>
      </c>
      <c r="U81" t="s">
        <v>939</v>
      </c>
    </row>
    <row r="82" spans="1:21" x14ac:dyDescent="0.25">
      <c r="A82" s="3" t="s">
        <v>1003</v>
      </c>
      <c r="B82" t="s">
        <v>1004</v>
      </c>
      <c r="C82" t="s">
        <v>69</v>
      </c>
      <c r="D82" t="s">
        <v>26</v>
      </c>
      <c r="E82">
        <v>14036</v>
      </c>
      <c r="F82" t="s">
        <v>229</v>
      </c>
      <c r="G82" t="s">
        <v>28</v>
      </c>
      <c r="H82" t="s">
        <v>1005</v>
      </c>
      <c r="I82" t="s">
        <v>458</v>
      </c>
      <c r="J82" t="s">
        <v>1007</v>
      </c>
      <c r="K82" t="s">
        <v>205</v>
      </c>
      <c r="L82" t="s">
        <v>1008</v>
      </c>
      <c r="M82" t="s">
        <v>1009</v>
      </c>
      <c r="N82" t="s">
        <v>64</v>
      </c>
      <c r="O82" t="s">
        <v>266</v>
      </c>
      <c r="P82" t="s">
        <v>1017</v>
      </c>
      <c r="U82" t="s">
        <v>939</v>
      </c>
    </row>
    <row r="83" spans="1:21" x14ac:dyDescent="0.25">
      <c r="A83" s="3" t="s">
        <v>1003</v>
      </c>
      <c r="B83" t="s">
        <v>1004</v>
      </c>
      <c r="C83" t="s">
        <v>101</v>
      </c>
      <c r="D83" t="s">
        <v>26</v>
      </c>
      <c r="E83">
        <v>14036</v>
      </c>
      <c r="F83" t="s">
        <v>229</v>
      </c>
      <c r="G83" t="s">
        <v>28</v>
      </c>
      <c r="H83" t="s">
        <v>1018</v>
      </c>
      <c r="I83" t="s">
        <v>485</v>
      </c>
      <c r="J83" t="s">
        <v>1007</v>
      </c>
      <c r="K83" t="s">
        <v>205</v>
      </c>
      <c r="L83" t="s">
        <v>1008</v>
      </c>
      <c r="M83" t="s">
        <v>1009</v>
      </c>
      <c r="N83" t="s">
        <v>64</v>
      </c>
      <c r="O83" t="s">
        <v>266</v>
      </c>
      <c r="P83" t="s">
        <v>185</v>
      </c>
      <c r="U83" t="s">
        <v>939</v>
      </c>
    </row>
    <row r="84" spans="1:21" x14ac:dyDescent="0.25">
      <c r="A84" s="3" t="s">
        <v>1003</v>
      </c>
      <c r="B84" t="s">
        <v>1004</v>
      </c>
      <c r="C84" t="s">
        <v>90</v>
      </c>
      <c r="D84" t="s">
        <v>26</v>
      </c>
      <c r="E84">
        <v>14036</v>
      </c>
      <c r="F84" t="s">
        <v>229</v>
      </c>
      <c r="G84" t="s">
        <v>28</v>
      </c>
      <c r="H84" t="s">
        <v>713</v>
      </c>
      <c r="I84" t="s">
        <v>1019</v>
      </c>
      <c r="J84" t="s">
        <v>1007</v>
      </c>
      <c r="K84" t="s">
        <v>205</v>
      </c>
      <c r="L84" t="s">
        <v>1008</v>
      </c>
      <c r="M84" t="s">
        <v>1009</v>
      </c>
      <c r="N84" t="s">
        <v>64</v>
      </c>
      <c r="O84" t="s">
        <v>266</v>
      </c>
      <c r="P84" t="s">
        <v>1020</v>
      </c>
      <c r="U84" t="s">
        <v>939</v>
      </c>
    </row>
    <row r="85" spans="1:21" x14ac:dyDescent="0.25">
      <c r="A85" s="3" t="s">
        <v>1003</v>
      </c>
      <c r="B85" t="s">
        <v>1004</v>
      </c>
      <c r="C85" t="s">
        <v>79</v>
      </c>
      <c r="D85" t="s">
        <v>26</v>
      </c>
      <c r="E85">
        <v>14036</v>
      </c>
      <c r="F85" t="s">
        <v>229</v>
      </c>
      <c r="G85" t="s">
        <v>28</v>
      </c>
      <c r="H85" t="s">
        <v>317</v>
      </c>
      <c r="I85" t="s">
        <v>1021</v>
      </c>
      <c r="J85" t="s">
        <v>1007</v>
      </c>
      <c r="K85" t="s">
        <v>205</v>
      </c>
      <c r="L85" t="s">
        <v>1008</v>
      </c>
      <c r="M85" t="s">
        <v>1009</v>
      </c>
      <c r="N85" t="s">
        <v>64</v>
      </c>
      <c r="O85" t="s">
        <v>266</v>
      </c>
      <c r="P85" t="s">
        <v>323</v>
      </c>
      <c r="U85" t="s">
        <v>939</v>
      </c>
    </row>
    <row r="86" spans="1:21" x14ac:dyDescent="0.25">
      <c r="A86" s="3" t="s">
        <v>1003</v>
      </c>
      <c r="B86" t="s">
        <v>1004</v>
      </c>
      <c r="C86" t="s">
        <v>85</v>
      </c>
      <c r="D86" t="s">
        <v>26</v>
      </c>
      <c r="E86">
        <v>14036</v>
      </c>
      <c r="F86" t="s">
        <v>229</v>
      </c>
      <c r="G86" t="s">
        <v>28</v>
      </c>
      <c r="H86" t="s">
        <v>489</v>
      </c>
      <c r="I86" t="s">
        <v>385</v>
      </c>
      <c r="J86" t="s">
        <v>1007</v>
      </c>
      <c r="K86" t="s">
        <v>205</v>
      </c>
      <c r="L86" t="s">
        <v>1008</v>
      </c>
      <c r="M86" s="5">
        <v>45351</v>
      </c>
      <c r="N86" t="s">
        <v>716</v>
      </c>
      <c r="P86" t="s">
        <v>1022</v>
      </c>
      <c r="Q86" t="s">
        <v>746</v>
      </c>
      <c r="U86" t="s">
        <v>939</v>
      </c>
    </row>
    <row r="87" spans="1:21" x14ac:dyDescent="0.25">
      <c r="A87" s="3" t="s">
        <v>1003</v>
      </c>
      <c r="B87" t="s">
        <v>1004</v>
      </c>
      <c r="C87" t="s">
        <v>71</v>
      </c>
      <c r="D87" t="s">
        <v>26</v>
      </c>
      <c r="E87">
        <v>14036</v>
      </c>
      <c r="F87" t="s">
        <v>229</v>
      </c>
      <c r="G87" t="s">
        <v>28</v>
      </c>
      <c r="H87" t="s">
        <v>489</v>
      </c>
      <c r="I87" t="s">
        <v>585</v>
      </c>
      <c r="J87" t="s">
        <v>1007</v>
      </c>
      <c r="K87" t="s">
        <v>205</v>
      </c>
      <c r="L87" t="s">
        <v>1008</v>
      </c>
      <c r="M87" t="s">
        <v>1009</v>
      </c>
      <c r="N87" t="s">
        <v>64</v>
      </c>
      <c r="O87" t="s">
        <v>1023</v>
      </c>
      <c r="P87" t="s">
        <v>1024</v>
      </c>
      <c r="Q87" t="s">
        <v>746</v>
      </c>
      <c r="U87" t="s">
        <v>939</v>
      </c>
    </row>
    <row r="88" spans="1:21" x14ac:dyDescent="0.25">
      <c r="A88" s="3" t="s">
        <v>1025</v>
      </c>
      <c r="B88" t="s">
        <v>1026</v>
      </c>
      <c r="C88" t="s">
        <v>39</v>
      </c>
      <c r="D88" t="s">
        <v>26</v>
      </c>
      <c r="E88">
        <v>14036</v>
      </c>
      <c r="F88" t="s">
        <v>229</v>
      </c>
      <c r="G88" t="s">
        <v>28</v>
      </c>
      <c r="H88" t="s">
        <v>80</v>
      </c>
      <c r="I88" t="s">
        <v>1027</v>
      </c>
      <c r="J88" t="s">
        <v>216</v>
      </c>
      <c r="K88" t="s">
        <v>468</v>
      </c>
      <c r="L88" t="s">
        <v>469</v>
      </c>
      <c r="M88" t="s">
        <v>1028</v>
      </c>
      <c r="N88" t="s">
        <v>716</v>
      </c>
      <c r="P88" t="s">
        <v>1029</v>
      </c>
      <c r="Q88" t="s">
        <v>810</v>
      </c>
      <c r="R88" t="s">
        <v>37</v>
      </c>
      <c r="U88" t="s">
        <v>939</v>
      </c>
    </row>
    <row r="89" spans="1:21" x14ac:dyDescent="0.25">
      <c r="A89" s="3" t="s">
        <v>1025</v>
      </c>
      <c r="B89" t="s">
        <v>1026</v>
      </c>
      <c r="C89" t="s">
        <v>47</v>
      </c>
      <c r="D89" t="s">
        <v>26</v>
      </c>
      <c r="E89">
        <v>14036</v>
      </c>
      <c r="F89" t="s">
        <v>229</v>
      </c>
      <c r="G89" t="s">
        <v>28</v>
      </c>
      <c r="H89" t="s">
        <v>1030</v>
      </c>
      <c r="I89" t="s">
        <v>1031</v>
      </c>
      <c r="J89" t="s">
        <v>1032</v>
      </c>
      <c r="K89" t="s">
        <v>468</v>
      </c>
      <c r="L89" t="s">
        <v>469</v>
      </c>
      <c r="M89" t="s">
        <v>1028</v>
      </c>
      <c r="N89" t="s">
        <v>716</v>
      </c>
      <c r="P89" t="s">
        <v>1029</v>
      </c>
      <c r="Q89" t="s">
        <v>810</v>
      </c>
      <c r="R89" t="s">
        <v>37</v>
      </c>
      <c r="U89" t="s">
        <v>939</v>
      </c>
    </row>
    <row r="90" spans="1:21" x14ac:dyDescent="0.25">
      <c r="A90" s="3" t="s">
        <v>1025</v>
      </c>
      <c r="B90" t="s">
        <v>1026</v>
      </c>
      <c r="C90" t="s">
        <v>25</v>
      </c>
      <c r="D90" t="s">
        <v>26</v>
      </c>
      <c r="E90">
        <v>14036</v>
      </c>
      <c r="F90" t="s">
        <v>229</v>
      </c>
      <c r="G90" t="s">
        <v>28</v>
      </c>
      <c r="H90" t="s">
        <v>1033</v>
      </c>
      <c r="I90" t="s">
        <v>269</v>
      </c>
      <c r="J90" t="s">
        <v>389</v>
      </c>
      <c r="K90" t="s">
        <v>468</v>
      </c>
      <c r="L90" t="s">
        <v>469</v>
      </c>
      <c r="M90" t="s">
        <v>1028</v>
      </c>
      <c r="N90" t="s">
        <v>716</v>
      </c>
      <c r="P90" t="s">
        <v>1029</v>
      </c>
      <c r="Q90" t="s">
        <v>810</v>
      </c>
      <c r="R90" t="s">
        <v>37</v>
      </c>
      <c r="U90" t="s">
        <v>939</v>
      </c>
    </row>
    <row r="91" spans="1:21" x14ac:dyDescent="0.25">
      <c r="A91" s="3" t="s">
        <v>1025</v>
      </c>
      <c r="B91" t="s">
        <v>1026</v>
      </c>
      <c r="C91" t="s">
        <v>67</v>
      </c>
      <c r="D91" t="s">
        <v>26</v>
      </c>
      <c r="E91">
        <v>14036</v>
      </c>
      <c r="F91" t="s">
        <v>229</v>
      </c>
      <c r="G91" t="s">
        <v>28</v>
      </c>
      <c r="H91" t="s">
        <v>383</v>
      </c>
      <c r="I91" t="s">
        <v>1034</v>
      </c>
      <c r="J91" t="s">
        <v>216</v>
      </c>
      <c r="K91" t="s">
        <v>468</v>
      </c>
      <c r="L91" t="s">
        <v>469</v>
      </c>
      <c r="M91" t="s">
        <v>1028</v>
      </c>
      <c r="N91" t="s">
        <v>716</v>
      </c>
      <c r="P91" t="s">
        <v>1029</v>
      </c>
      <c r="Q91" t="s">
        <v>810</v>
      </c>
      <c r="R91" t="s">
        <v>37</v>
      </c>
      <c r="U91" t="s">
        <v>939</v>
      </c>
    </row>
    <row r="92" spans="1:21" x14ac:dyDescent="0.25">
      <c r="A92" s="3" t="s">
        <v>1025</v>
      </c>
      <c r="B92" t="s">
        <v>1026</v>
      </c>
      <c r="C92" t="s">
        <v>58</v>
      </c>
      <c r="D92" t="s">
        <v>26</v>
      </c>
      <c r="E92">
        <v>14036</v>
      </c>
      <c r="F92" t="s">
        <v>229</v>
      </c>
      <c r="G92" t="s">
        <v>28</v>
      </c>
      <c r="H92" t="s">
        <v>273</v>
      </c>
      <c r="I92" t="s">
        <v>1035</v>
      </c>
      <c r="J92" t="s">
        <v>216</v>
      </c>
      <c r="K92" t="s">
        <v>468</v>
      </c>
      <c r="L92" t="s">
        <v>469</v>
      </c>
      <c r="M92" t="s">
        <v>1028</v>
      </c>
      <c r="N92" t="s">
        <v>716</v>
      </c>
      <c r="P92" t="s">
        <v>1029</v>
      </c>
      <c r="Q92" t="s">
        <v>810</v>
      </c>
      <c r="R92" t="s">
        <v>37</v>
      </c>
      <c r="U92" t="s">
        <v>939</v>
      </c>
    </row>
    <row r="93" spans="1:21" x14ac:dyDescent="0.25">
      <c r="A93" s="3" t="s">
        <v>1025</v>
      </c>
      <c r="B93" t="s">
        <v>1026</v>
      </c>
      <c r="C93" t="s">
        <v>69</v>
      </c>
      <c r="D93" t="s">
        <v>26</v>
      </c>
      <c r="E93">
        <v>14036</v>
      </c>
      <c r="F93" t="s">
        <v>229</v>
      </c>
      <c r="G93" t="s">
        <v>28</v>
      </c>
      <c r="H93" t="s">
        <v>1036</v>
      </c>
      <c r="I93" t="s">
        <v>1037</v>
      </c>
      <c r="J93" t="s">
        <v>216</v>
      </c>
      <c r="K93" t="s">
        <v>468</v>
      </c>
      <c r="L93" t="s">
        <v>469</v>
      </c>
      <c r="M93" t="s">
        <v>1028</v>
      </c>
      <c r="N93" t="s">
        <v>716</v>
      </c>
      <c r="P93" t="s">
        <v>1029</v>
      </c>
      <c r="Q93" t="s">
        <v>810</v>
      </c>
      <c r="R93" t="s">
        <v>37</v>
      </c>
      <c r="U93" t="s">
        <v>939</v>
      </c>
    </row>
    <row r="94" spans="1:21" x14ac:dyDescent="0.25">
      <c r="A94" s="3" t="s">
        <v>1025</v>
      </c>
      <c r="B94" t="s">
        <v>1026</v>
      </c>
      <c r="C94" t="s">
        <v>101</v>
      </c>
      <c r="D94" t="s">
        <v>26</v>
      </c>
      <c r="E94">
        <v>14036</v>
      </c>
      <c r="F94" t="s">
        <v>229</v>
      </c>
      <c r="G94" t="s">
        <v>28</v>
      </c>
      <c r="H94" t="s">
        <v>504</v>
      </c>
      <c r="I94" t="s">
        <v>1035</v>
      </c>
      <c r="J94" t="s">
        <v>1032</v>
      </c>
      <c r="K94" t="s">
        <v>468</v>
      </c>
      <c r="L94" t="s">
        <v>469</v>
      </c>
      <c r="M94" t="s">
        <v>1028</v>
      </c>
      <c r="N94" t="s">
        <v>716</v>
      </c>
      <c r="P94" t="s">
        <v>1029</v>
      </c>
      <c r="Q94" t="s">
        <v>810</v>
      </c>
      <c r="R94" t="s">
        <v>37</v>
      </c>
      <c r="U94" t="s">
        <v>939</v>
      </c>
    </row>
    <row r="95" spans="1:21" x14ac:dyDescent="0.25">
      <c r="A95" s="3" t="s">
        <v>1025</v>
      </c>
      <c r="B95" t="s">
        <v>1026</v>
      </c>
      <c r="C95" t="s">
        <v>90</v>
      </c>
      <c r="D95" t="s">
        <v>26</v>
      </c>
      <c r="E95">
        <v>14036</v>
      </c>
      <c r="F95" t="s">
        <v>229</v>
      </c>
      <c r="G95" t="s">
        <v>28</v>
      </c>
      <c r="H95" t="s">
        <v>1038</v>
      </c>
      <c r="I95" t="s">
        <v>1039</v>
      </c>
      <c r="J95" t="s">
        <v>97</v>
      </c>
      <c r="K95" t="s">
        <v>468</v>
      </c>
      <c r="L95" t="s">
        <v>469</v>
      </c>
      <c r="M95" t="s">
        <v>1028</v>
      </c>
      <c r="N95" t="s">
        <v>716</v>
      </c>
      <c r="P95" t="s">
        <v>1029</v>
      </c>
      <c r="Q95" t="s">
        <v>810</v>
      </c>
      <c r="R95" t="s">
        <v>37</v>
      </c>
      <c r="U95" t="s">
        <v>939</v>
      </c>
    </row>
    <row r="96" spans="1:21" x14ac:dyDescent="0.25">
      <c r="A96" s="3" t="s">
        <v>1025</v>
      </c>
      <c r="B96" t="s">
        <v>1026</v>
      </c>
      <c r="C96" t="s">
        <v>79</v>
      </c>
      <c r="D96" t="s">
        <v>26</v>
      </c>
      <c r="E96">
        <v>14036</v>
      </c>
      <c r="F96" t="s">
        <v>229</v>
      </c>
      <c r="G96" t="s">
        <v>28</v>
      </c>
      <c r="H96" t="s">
        <v>459</v>
      </c>
      <c r="I96" t="s">
        <v>269</v>
      </c>
      <c r="J96" t="s">
        <v>389</v>
      </c>
      <c r="K96" t="s">
        <v>468</v>
      </c>
      <c r="L96" t="s">
        <v>469</v>
      </c>
      <c r="M96" t="s">
        <v>1028</v>
      </c>
      <c r="N96" t="s">
        <v>716</v>
      </c>
      <c r="P96" t="s">
        <v>1029</v>
      </c>
      <c r="Q96" t="s">
        <v>810</v>
      </c>
      <c r="R96" t="s">
        <v>37</v>
      </c>
      <c r="U96" t="s">
        <v>939</v>
      </c>
    </row>
    <row r="97" spans="1:21" x14ac:dyDescent="0.25">
      <c r="A97" s="3" t="s">
        <v>1025</v>
      </c>
      <c r="B97" t="s">
        <v>1026</v>
      </c>
      <c r="C97" t="s">
        <v>85</v>
      </c>
      <c r="D97" t="s">
        <v>26</v>
      </c>
      <c r="E97">
        <v>14036</v>
      </c>
      <c r="F97" t="s">
        <v>229</v>
      </c>
      <c r="G97" t="s">
        <v>28</v>
      </c>
      <c r="H97" t="s">
        <v>1040</v>
      </c>
      <c r="I97" t="s">
        <v>1041</v>
      </c>
      <c r="J97" t="s">
        <v>216</v>
      </c>
      <c r="K97" t="s">
        <v>468</v>
      </c>
      <c r="L97" t="s">
        <v>469</v>
      </c>
      <c r="M97" t="s">
        <v>1028</v>
      </c>
      <c r="N97" t="s">
        <v>716</v>
      </c>
      <c r="P97" t="s">
        <v>1029</v>
      </c>
      <c r="Q97" t="s">
        <v>810</v>
      </c>
      <c r="R97" t="s">
        <v>37</v>
      </c>
      <c r="U97" t="s">
        <v>939</v>
      </c>
    </row>
    <row r="98" spans="1:21" x14ac:dyDescent="0.25">
      <c r="A98" s="3" t="s">
        <v>1025</v>
      </c>
      <c r="B98" t="s">
        <v>1026</v>
      </c>
      <c r="C98" t="s">
        <v>71</v>
      </c>
      <c r="D98" t="s">
        <v>26</v>
      </c>
      <c r="E98">
        <v>14036</v>
      </c>
      <c r="F98" t="s">
        <v>229</v>
      </c>
      <c r="G98" t="s">
        <v>28</v>
      </c>
      <c r="H98" t="s">
        <v>139</v>
      </c>
      <c r="I98" t="s">
        <v>1042</v>
      </c>
      <c r="J98" t="s">
        <v>97</v>
      </c>
      <c r="K98" t="s">
        <v>468</v>
      </c>
      <c r="L98" t="s">
        <v>469</v>
      </c>
      <c r="M98" t="s">
        <v>1028</v>
      </c>
      <c r="N98" t="s">
        <v>716</v>
      </c>
      <c r="P98" t="s">
        <v>1029</v>
      </c>
      <c r="Q98" t="s">
        <v>810</v>
      </c>
      <c r="R98" t="s">
        <v>37</v>
      </c>
      <c r="U98" t="s">
        <v>939</v>
      </c>
    </row>
    <row r="99" spans="1:21" x14ac:dyDescent="0.25">
      <c r="A99" s="3" t="s">
        <v>1025</v>
      </c>
      <c r="B99" t="s">
        <v>1026</v>
      </c>
      <c r="C99" t="s">
        <v>464</v>
      </c>
      <c r="D99" t="s">
        <v>26</v>
      </c>
      <c r="E99">
        <v>14036</v>
      </c>
      <c r="F99" t="s">
        <v>229</v>
      </c>
      <c r="G99" t="s">
        <v>28</v>
      </c>
      <c r="H99" t="s">
        <v>139</v>
      </c>
      <c r="I99" t="s">
        <v>1043</v>
      </c>
      <c r="J99" t="s">
        <v>1032</v>
      </c>
      <c r="K99" t="s">
        <v>468</v>
      </c>
      <c r="L99" t="s">
        <v>469</v>
      </c>
      <c r="M99" t="s">
        <v>1028</v>
      </c>
      <c r="N99" t="s">
        <v>716</v>
      </c>
      <c r="P99" t="s">
        <v>1029</v>
      </c>
      <c r="Q99" t="s">
        <v>810</v>
      </c>
      <c r="R99" t="s">
        <v>37</v>
      </c>
      <c r="U99" t="s">
        <v>939</v>
      </c>
    </row>
    <row r="100" spans="1:21" x14ac:dyDescent="0.25">
      <c r="A100" s="3" t="s">
        <v>1025</v>
      </c>
      <c r="B100" t="s">
        <v>1026</v>
      </c>
      <c r="C100" t="s">
        <v>637</v>
      </c>
      <c r="D100" t="s">
        <v>26</v>
      </c>
      <c r="E100">
        <v>14036</v>
      </c>
      <c r="F100" t="s">
        <v>229</v>
      </c>
      <c r="G100" t="s">
        <v>28</v>
      </c>
      <c r="H100" t="s">
        <v>268</v>
      </c>
      <c r="I100" t="s">
        <v>1044</v>
      </c>
      <c r="J100" t="s">
        <v>1032</v>
      </c>
      <c r="K100" t="s">
        <v>468</v>
      </c>
      <c r="L100" t="s">
        <v>469</v>
      </c>
      <c r="M100" t="s">
        <v>1028</v>
      </c>
      <c r="N100" t="s">
        <v>716</v>
      </c>
      <c r="P100" t="s">
        <v>1029</v>
      </c>
      <c r="Q100" t="s">
        <v>810</v>
      </c>
      <c r="R100" t="s">
        <v>37</v>
      </c>
      <c r="U100" t="s">
        <v>939</v>
      </c>
    </row>
    <row r="101" spans="1:21" x14ac:dyDescent="0.25">
      <c r="A101" s="3" t="s">
        <v>1025</v>
      </c>
      <c r="B101" t="s">
        <v>1026</v>
      </c>
      <c r="C101" t="s">
        <v>630</v>
      </c>
      <c r="D101" t="s">
        <v>26</v>
      </c>
      <c r="E101">
        <v>14036</v>
      </c>
      <c r="F101" t="s">
        <v>229</v>
      </c>
      <c r="G101" t="s">
        <v>28</v>
      </c>
      <c r="H101" t="s">
        <v>1045</v>
      </c>
      <c r="I101" t="s">
        <v>1044</v>
      </c>
      <c r="J101" t="s">
        <v>1032</v>
      </c>
      <c r="K101" t="s">
        <v>468</v>
      </c>
      <c r="L101" t="s">
        <v>469</v>
      </c>
      <c r="M101" t="s">
        <v>1028</v>
      </c>
      <c r="N101" t="s">
        <v>716</v>
      </c>
      <c r="P101" t="s">
        <v>1029</v>
      </c>
      <c r="Q101" t="s">
        <v>810</v>
      </c>
      <c r="R101" t="s">
        <v>37</v>
      </c>
      <c r="U101" t="s">
        <v>939</v>
      </c>
    </row>
    <row r="102" spans="1:21" x14ac:dyDescent="0.25">
      <c r="A102" s="3" t="s">
        <v>1025</v>
      </c>
      <c r="B102" t="s">
        <v>1026</v>
      </c>
      <c r="C102" t="s">
        <v>627</v>
      </c>
      <c r="D102" t="s">
        <v>26</v>
      </c>
      <c r="E102">
        <v>14036</v>
      </c>
      <c r="F102" t="s">
        <v>229</v>
      </c>
      <c r="G102" t="s">
        <v>28</v>
      </c>
      <c r="H102" t="s">
        <v>1046</v>
      </c>
      <c r="I102" t="s">
        <v>1047</v>
      </c>
      <c r="J102" t="s">
        <v>97</v>
      </c>
      <c r="K102" t="s">
        <v>468</v>
      </c>
      <c r="L102" t="s">
        <v>469</v>
      </c>
      <c r="M102" t="s">
        <v>1028</v>
      </c>
      <c r="N102" t="s">
        <v>716</v>
      </c>
      <c r="P102" t="s">
        <v>1029</v>
      </c>
      <c r="Q102" t="s">
        <v>810</v>
      </c>
      <c r="R102" t="s">
        <v>37</v>
      </c>
      <c r="U102" t="s">
        <v>939</v>
      </c>
    </row>
    <row r="103" spans="1:21" x14ac:dyDescent="0.25">
      <c r="A103" s="3" t="s">
        <v>1025</v>
      </c>
      <c r="B103" t="s">
        <v>1026</v>
      </c>
      <c r="C103" t="s">
        <v>629</v>
      </c>
      <c r="D103" t="s">
        <v>26</v>
      </c>
      <c r="E103">
        <v>14036</v>
      </c>
      <c r="F103" t="s">
        <v>229</v>
      </c>
      <c r="G103" t="s">
        <v>28</v>
      </c>
      <c r="H103" t="s">
        <v>1048</v>
      </c>
      <c r="I103" t="s">
        <v>1049</v>
      </c>
      <c r="J103" t="s">
        <v>216</v>
      </c>
      <c r="K103" t="s">
        <v>468</v>
      </c>
      <c r="L103" t="s">
        <v>469</v>
      </c>
      <c r="M103" t="s">
        <v>1028</v>
      </c>
      <c r="N103" t="s">
        <v>716</v>
      </c>
      <c r="P103" t="s">
        <v>1029</v>
      </c>
      <c r="Q103" t="s">
        <v>810</v>
      </c>
      <c r="R103" t="s">
        <v>37</v>
      </c>
      <c r="U103" t="s">
        <v>939</v>
      </c>
    </row>
    <row r="104" spans="1:21" x14ac:dyDescent="0.25">
      <c r="A104" s="3" t="s">
        <v>1025</v>
      </c>
      <c r="B104" t="s">
        <v>1026</v>
      </c>
      <c r="C104" t="s">
        <v>1050</v>
      </c>
      <c r="D104" t="s">
        <v>26</v>
      </c>
      <c r="E104">
        <v>14036</v>
      </c>
      <c r="F104" t="s">
        <v>229</v>
      </c>
      <c r="G104" t="s">
        <v>28</v>
      </c>
      <c r="H104" t="s">
        <v>139</v>
      </c>
      <c r="I104" t="s">
        <v>1051</v>
      </c>
      <c r="J104" t="s">
        <v>389</v>
      </c>
      <c r="K104" t="s">
        <v>468</v>
      </c>
      <c r="L104" t="s">
        <v>469</v>
      </c>
      <c r="M104" t="s">
        <v>1028</v>
      </c>
      <c r="N104" t="s">
        <v>716</v>
      </c>
      <c r="P104" t="s">
        <v>1029</v>
      </c>
      <c r="Q104" t="s">
        <v>810</v>
      </c>
      <c r="R104" t="s">
        <v>37</v>
      </c>
      <c r="U104" t="s">
        <v>939</v>
      </c>
    </row>
    <row r="105" spans="1:21" x14ac:dyDescent="0.25">
      <c r="A105" s="3" t="s">
        <v>1025</v>
      </c>
      <c r="B105" t="s">
        <v>1026</v>
      </c>
      <c r="C105" t="s">
        <v>1052</v>
      </c>
      <c r="D105" t="s">
        <v>26</v>
      </c>
      <c r="E105">
        <v>14036</v>
      </c>
      <c r="F105" t="s">
        <v>229</v>
      </c>
      <c r="G105" t="s">
        <v>28</v>
      </c>
      <c r="H105" t="s">
        <v>459</v>
      </c>
      <c r="I105" t="s">
        <v>1053</v>
      </c>
      <c r="J105" t="s">
        <v>1032</v>
      </c>
      <c r="K105" t="s">
        <v>468</v>
      </c>
      <c r="L105" t="s">
        <v>469</v>
      </c>
      <c r="M105" t="s">
        <v>1028</v>
      </c>
      <c r="N105" t="s">
        <v>716</v>
      </c>
      <c r="P105" t="s">
        <v>1029</v>
      </c>
      <c r="Q105" t="s">
        <v>810</v>
      </c>
      <c r="R105" t="s">
        <v>37</v>
      </c>
      <c r="U105" t="s">
        <v>939</v>
      </c>
    </row>
    <row r="106" spans="1:21" x14ac:dyDescent="0.25">
      <c r="A106" t="s">
        <v>938</v>
      </c>
      <c r="C106">
        <v>4</v>
      </c>
      <c r="E106">
        <v>14036</v>
      </c>
      <c r="F106" t="s">
        <v>229</v>
      </c>
      <c r="G106" t="s">
        <v>28</v>
      </c>
      <c r="H106" s="2">
        <v>6042</v>
      </c>
      <c r="I106">
        <v>300</v>
      </c>
      <c r="M106" s="5">
        <v>45392</v>
      </c>
      <c r="N106" s="1" t="s">
        <v>716</v>
      </c>
      <c r="P106" t="s">
        <v>810</v>
      </c>
      <c r="Q106" t="s">
        <v>810</v>
      </c>
      <c r="R106" t="s">
        <v>37</v>
      </c>
      <c r="U106" t="s">
        <v>934</v>
      </c>
    </row>
    <row r="107" spans="1:21" x14ac:dyDescent="0.25">
      <c r="A107" t="s">
        <v>937</v>
      </c>
      <c r="C107">
        <v>4</v>
      </c>
      <c r="E107">
        <v>14036</v>
      </c>
      <c r="F107" t="s">
        <v>229</v>
      </c>
      <c r="G107" t="s">
        <v>28</v>
      </c>
      <c r="H107" s="2">
        <v>6042</v>
      </c>
      <c r="I107">
        <v>280</v>
      </c>
      <c r="M107" s="5">
        <v>45392</v>
      </c>
      <c r="N107" s="1" t="s">
        <v>716</v>
      </c>
      <c r="P107" t="s">
        <v>810</v>
      </c>
      <c r="Q107" t="s">
        <v>810</v>
      </c>
      <c r="R107" t="s">
        <v>37</v>
      </c>
      <c r="U107" t="s">
        <v>934</v>
      </c>
    </row>
    <row r="108" spans="1:21" x14ac:dyDescent="0.25">
      <c r="A108" t="s">
        <v>935</v>
      </c>
      <c r="C108">
        <v>4</v>
      </c>
      <c r="E108">
        <v>14036</v>
      </c>
      <c r="F108" t="s">
        <v>229</v>
      </c>
      <c r="G108" t="s">
        <v>28</v>
      </c>
      <c r="H108" s="2">
        <v>6042</v>
      </c>
      <c r="I108">
        <v>150</v>
      </c>
      <c r="M108" s="5">
        <v>45392</v>
      </c>
      <c r="N108" s="1" t="s">
        <v>716</v>
      </c>
      <c r="P108" t="s">
        <v>810</v>
      </c>
      <c r="Q108" t="s">
        <v>810</v>
      </c>
      <c r="R108" t="s">
        <v>37</v>
      </c>
      <c r="U108" t="s">
        <v>934</v>
      </c>
    </row>
    <row r="109" spans="1:21" x14ac:dyDescent="0.25">
      <c r="A109" t="s">
        <v>938</v>
      </c>
      <c r="C109">
        <v>5</v>
      </c>
      <c r="E109">
        <v>14036</v>
      </c>
      <c r="F109" t="s">
        <v>229</v>
      </c>
      <c r="G109" t="s">
        <v>28</v>
      </c>
      <c r="H109" s="2">
        <v>10000</v>
      </c>
      <c r="I109">
        <v>4</v>
      </c>
      <c r="M109" s="5">
        <v>45392</v>
      </c>
      <c r="N109" s="1" t="s">
        <v>716</v>
      </c>
      <c r="P109" t="s">
        <v>1054</v>
      </c>
      <c r="Q109" s="1" t="s">
        <v>326</v>
      </c>
      <c r="R109" t="s">
        <v>1055</v>
      </c>
      <c r="U109" t="s">
        <v>934</v>
      </c>
    </row>
    <row r="110" spans="1:21" x14ac:dyDescent="0.25">
      <c r="A110" t="s">
        <v>937</v>
      </c>
      <c r="C110">
        <v>5</v>
      </c>
      <c r="E110">
        <v>14036</v>
      </c>
      <c r="F110" t="s">
        <v>229</v>
      </c>
      <c r="G110" t="s">
        <v>28</v>
      </c>
      <c r="H110" s="2">
        <v>10000</v>
      </c>
      <c r="I110">
        <v>4</v>
      </c>
      <c r="M110" s="5">
        <v>45392</v>
      </c>
      <c r="N110" s="1" t="s">
        <v>716</v>
      </c>
      <c r="P110" t="s">
        <v>1054</v>
      </c>
      <c r="Q110" s="1" t="s">
        <v>326</v>
      </c>
      <c r="R110" t="s">
        <v>1055</v>
      </c>
      <c r="U110" t="s">
        <v>934</v>
      </c>
    </row>
    <row r="111" spans="1:21" x14ac:dyDescent="0.25">
      <c r="A111" t="s">
        <v>935</v>
      </c>
      <c r="C111">
        <v>5</v>
      </c>
      <c r="E111">
        <v>14036</v>
      </c>
      <c r="F111" t="s">
        <v>229</v>
      </c>
      <c r="G111" t="s">
        <v>28</v>
      </c>
      <c r="H111" s="2">
        <v>10000</v>
      </c>
      <c r="I111">
        <v>5.8</v>
      </c>
      <c r="M111" s="5">
        <v>45392</v>
      </c>
      <c r="N111" s="1" t="s">
        <v>716</v>
      </c>
      <c r="P111" t="s">
        <v>1054</v>
      </c>
      <c r="Q111" s="1" t="s">
        <v>326</v>
      </c>
      <c r="R111" t="s">
        <v>1055</v>
      </c>
      <c r="U111" t="s">
        <v>934</v>
      </c>
    </row>
    <row r="112" spans="1:21" x14ac:dyDescent="0.25">
      <c r="A112" t="s">
        <v>938</v>
      </c>
      <c r="C112">
        <v>6</v>
      </c>
      <c r="E112">
        <v>14036</v>
      </c>
      <c r="F112" t="s">
        <v>229</v>
      </c>
      <c r="G112" t="s">
        <v>28</v>
      </c>
      <c r="H112" s="2">
        <v>10000</v>
      </c>
      <c r="I112">
        <v>8.94</v>
      </c>
      <c r="M112" s="5">
        <v>45392</v>
      </c>
      <c r="N112" s="1" t="s">
        <v>716</v>
      </c>
      <c r="P112" s="1" t="s">
        <v>1056</v>
      </c>
      <c r="Q112" s="1" t="s">
        <v>365</v>
      </c>
      <c r="R112" t="s">
        <v>1055</v>
      </c>
      <c r="U112" t="s">
        <v>934</v>
      </c>
    </row>
    <row r="113" spans="1:21" x14ac:dyDescent="0.25">
      <c r="A113" t="s">
        <v>937</v>
      </c>
      <c r="C113">
        <v>6</v>
      </c>
      <c r="E113">
        <v>14036</v>
      </c>
      <c r="F113" t="s">
        <v>229</v>
      </c>
      <c r="G113" t="s">
        <v>28</v>
      </c>
      <c r="H113" s="2">
        <v>10000</v>
      </c>
      <c r="I113">
        <v>12</v>
      </c>
      <c r="M113" s="5">
        <v>45392</v>
      </c>
      <c r="N113" s="1" t="s">
        <v>716</v>
      </c>
      <c r="P113" t="s">
        <v>1056</v>
      </c>
      <c r="Q113" s="1" t="s">
        <v>365</v>
      </c>
      <c r="R113" t="s">
        <v>1055</v>
      </c>
      <c r="U113" t="s">
        <v>934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15FD9-1294-47AA-88A1-B4AB4A267A06}">
  <sheetPr codeName="Planilha16"/>
  <dimension ref="A1:L50"/>
  <sheetViews>
    <sheetView topLeftCell="A25" workbookViewId="0">
      <selection activeCell="I30" sqref="I30"/>
    </sheetView>
  </sheetViews>
  <sheetFormatPr defaultRowHeight="15" x14ac:dyDescent="0.25"/>
  <cols>
    <col min="9" max="9" width="29.5703125" customWidth="1"/>
  </cols>
  <sheetData>
    <row r="1" spans="1:12" x14ac:dyDescent="0.25">
      <c r="A1" s="9" t="s">
        <v>0</v>
      </c>
      <c r="B1" t="s">
        <v>1</v>
      </c>
    </row>
    <row r="2" spans="1:12" x14ac:dyDescent="0.25">
      <c r="A2" s="9" t="s">
        <v>2</v>
      </c>
      <c r="B2">
        <v>45</v>
      </c>
    </row>
    <row r="3" spans="1:12" x14ac:dyDescent="0.25">
      <c r="A3" s="9" t="s">
        <v>3</v>
      </c>
      <c r="B3" t="s">
        <v>972</v>
      </c>
    </row>
    <row r="4" spans="1:12" x14ac:dyDescent="0.25">
      <c r="A4" s="9" t="s">
        <v>4</v>
      </c>
      <c r="B4" t="s">
        <v>973</v>
      </c>
      <c r="C4" t="s">
        <v>974</v>
      </c>
    </row>
    <row r="5" spans="1:12" x14ac:dyDescent="0.25">
      <c r="A5" s="10" t="s">
        <v>5</v>
      </c>
      <c r="B5" s="10" t="s">
        <v>6</v>
      </c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  <c r="K5" s="10" t="s">
        <v>15</v>
      </c>
      <c r="L5" s="10" t="s">
        <v>16</v>
      </c>
    </row>
    <row r="6" spans="1:12" x14ac:dyDescent="0.25">
      <c r="A6" t="s">
        <v>50</v>
      </c>
      <c r="B6" t="s">
        <v>39</v>
      </c>
      <c r="C6" t="s">
        <v>26</v>
      </c>
      <c r="D6">
        <v>15407</v>
      </c>
      <c r="E6" t="s">
        <v>27</v>
      </c>
      <c r="F6" t="s">
        <v>28</v>
      </c>
      <c r="G6" t="s">
        <v>62</v>
      </c>
      <c r="H6" t="s">
        <v>63</v>
      </c>
      <c r="I6" t="s">
        <v>52</v>
      </c>
      <c r="J6" t="s">
        <v>53</v>
      </c>
      <c r="K6" t="s">
        <v>54</v>
      </c>
      <c r="L6" t="s">
        <v>55</v>
      </c>
    </row>
    <row r="7" spans="1:12" x14ac:dyDescent="0.25">
      <c r="A7" t="s">
        <v>946</v>
      </c>
      <c r="B7" t="s">
        <v>25</v>
      </c>
      <c r="C7" t="s">
        <v>26</v>
      </c>
      <c r="D7">
        <v>15407</v>
      </c>
      <c r="E7" t="s">
        <v>27</v>
      </c>
      <c r="F7" t="s">
        <v>28</v>
      </c>
      <c r="G7" t="s">
        <v>110</v>
      </c>
      <c r="H7" t="s">
        <v>111</v>
      </c>
      <c r="I7" t="s">
        <v>944</v>
      </c>
      <c r="J7" t="s">
        <v>943</v>
      </c>
      <c r="K7" t="s">
        <v>942</v>
      </c>
      <c r="L7" t="s">
        <v>941</v>
      </c>
    </row>
    <row r="8" spans="1:12" x14ac:dyDescent="0.25">
      <c r="A8" t="s">
        <v>100</v>
      </c>
      <c r="B8" t="s">
        <v>39</v>
      </c>
      <c r="C8" t="s">
        <v>26</v>
      </c>
      <c r="D8">
        <v>15407</v>
      </c>
      <c r="E8" t="s">
        <v>27</v>
      </c>
      <c r="F8" t="s">
        <v>28</v>
      </c>
      <c r="G8" t="s">
        <v>110</v>
      </c>
      <c r="H8" t="s">
        <v>111</v>
      </c>
      <c r="I8" t="s">
        <v>104</v>
      </c>
      <c r="J8" t="s">
        <v>105</v>
      </c>
      <c r="K8" t="s">
        <v>106</v>
      </c>
      <c r="L8" t="s">
        <v>107</v>
      </c>
    </row>
    <row r="9" spans="1:12" x14ac:dyDescent="0.25">
      <c r="A9" t="s">
        <v>175</v>
      </c>
      <c r="B9" t="s">
        <v>67</v>
      </c>
      <c r="C9" t="s">
        <v>26</v>
      </c>
      <c r="D9">
        <v>15407</v>
      </c>
      <c r="E9" t="s">
        <v>27</v>
      </c>
      <c r="F9" t="s">
        <v>28</v>
      </c>
      <c r="G9" t="s">
        <v>184</v>
      </c>
      <c r="H9" t="s">
        <v>177</v>
      </c>
      <c r="I9" t="s">
        <v>178</v>
      </c>
      <c r="J9" t="s">
        <v>969</v>
      </c>
      <c r="K9" t="s">
        <v>180</v>
      </c>
      <c r="L9" t="s">
        <v>181</v>
      </c>
    </row>
    <row r="10" spans="1:12" x14ac:dyDescent="0.25">
      <c r="A10" t="s">
        <v>175</v>
      </c>
      <c r="B10" t="s">
        <v>39</v>
      </c>
      <c r="C10" t="s">
        <v>26</v>
      </c>
      <c r="D10">
        <v>15407</v>
      </c>
      <c r="E10" t="s">
        <v>27</v>
      </c>
      <c r="F10" t="s">
        <v>28</v>
      </c>
      <c r="G10" t="s">
        <v>198</v>
      </c>
      <c r="H10" t="s">
        <v>177</v>
      </c>
      <c r="I10" t="s">
        <v>178</v>
      </c>
      <c r="J10" t="s">
        <v>969</v>
      </c>
      <c r="K10" t="s">
        <v>180</v>
      </c>
      <c r="L10" t="s">
        <v>181</v>
      </c>
    </row>
    <row r="11" spans="1:12" x14ac:dyDescent="0.25">
      <c r="A11" t="s">
        <v>175</v>
      </c>
      <c r="B11" t="s">
        <v>79</v>
      </c>
      <c r="C11" t="s">
        <v>26</v>
      </c>
      <c r="D11">
        <v>15407</v>
      </c>
      <c r="E11" t="s">
        <v>27</v>
      </c>
      <c r="F11" t="s">
        <v>28</v>
      </c>
      <c r="G11" t="s">
        <v>176</v>
      </c>
      <c r="H11" t="s">
        <v>177</v>
      </c>
      <c r="I11" t="s">
        <v>178</v>
      </c>
      <c r="J11" t="s">
        <v>969</v>
      </c>
      <c r="K11" t="s">
        <v>180</v>
      </c>
      <c r="L11" t="s">
        <v>181</v>
      </c>
    </row>
    <row r="12" spans="1:12" x14ac:dyDescent="0.25">
      <c r="A12" t="s">
        <v>147</v>
      </c>
      <c r="B12" t="s">
        <v>148</v>
      </c>
      <c r="C12" t="s">
        <v>26</v>
      </c>
      <c r="D12">
        <v>15407</v>
      </c>
      <c r="E12" t="s">
        <v>27</v>
      </c>
      <c r="F12" t="s">
        <v>28</v>
      </c>
      <c r="G12" t="s">
        <v>149</v>
      </c>
      <c r="H12" t="s">
        <v>150</v>
      </c>
      <c r="I12" t="s">
        <v>151</v>
      </c>
      <c r="J12" t="s">
        <v>152</v>
      </c>
      <c r="K12" t="s">
        <v>153</v>
      </c>
      <c r="L12" t="s">
        <v>154</v>
      </c>
    </row>
    <row r="13" spans="1:12" x14ac:dyDescent="0.25">
      <c r="A13" t="s">
        <v>157</v>
      </c>
      <c r="B13" t="s">
        <v>67</v>
      </c>
      <c r="C13" t="s">
        <v>26</v>
      </c>
      <c r="D13">
        <v>15407</v>
      </c>
      <c r="E13" t="s">
        <v>27</v>
      </c>
      <c r="F13" t="s">
        <v>28</v>
      </c>
      <c r="G13" t="s">
        <v>169</v>
      </c>
      <c r="H13" t="s">
        <v>170</v>
      </c>
      <c r="I13" t="s">
        <v>160</v>
      </c>
      <c r="J13" t="s">
        <v>161</v>
      </c>
      <c r="K13" t="s">
        <v>162</v>
      </c>
      <c r="L13" t="s">
        <v>163</v>
      </c>
    </row>
    <row r="14" spans="1:12" x14ac:dyDescent="0.25">
      <c r="A14" t="s">
        <v>175</v>
      </c>
      <c r="B14" t="s">
        <v>25</v>
      </c>
      <c r="C14" t="s">
        <v>26</v>
      </c>
      <c r="D14">
        <v>15407</v>
      </c>
      <c r="E14" t="s">
        <v>27</v>
      </c>
      <c r="F14" t="s">
        <v>28</v>
      </c>
      <c r="G14" t="s">
        <v>70</v>
      </c>
      <c r="H14" t="s">
        <v>186</v>
      </c>
      <c r="I14" t="s">
        <v>178</v>
      </c>
      <c r="J14" t="s">
        <v>969</v>
      </c>
      <c r="K14" t="s">
        <v>180</v>
      </c>
      <c r="L14" t="s">
        <v>181</v>
      </c>
    </row>
    <row r="15" spans="1:12" x14ac:dyDescent="0.25">
      <c r="A15" t="s">
        <v>175</v>
      </c>
      <c r="B15" t="s">
        <v>47</v>
      </c>
      <c r="C15" t="s">
        <v>26</v>
      </c>
      <c r="D15">
        <v>15407</v>
      </c>
      <c r="E15" t="s">
        <v>27</v>
      </c>
      <c r="F15" t="s">
        <v>28</v>
      </c>
      <c r="G15" t="s">
        <v>200</v>
      </c>
      <c r="H15" t="s">
        <v>186</v>
      </c>
      <c r="I15" t="s">
        <v>178</v>
      </c>
      <c r="J15" t="s">
        <v>969</v>
      </c>
      <c r="K15" t="s">
        <v>180</v>
      </c>
      <c r="L15" t="s">
        <v>181</v>
      </c>
    </row>
    <row r="16" spans="1:12" x14ac:dyDescent="0.25">
      <c r="A16" t="s">
        <v>114</v>
      </c>
      <c r="B16" t="s">
        <v>47</v>
      </c>
      <c r="C16" t="s">
        <v>26</v>
      </c>
      <c r="D16">
        <v>15407</v>
      </c>
      <c r="E16" t="s">
        <v>27</v>
      </c>
      <c r="F16" t="s">
        <v>28</v>
      </c>
      <c r="G16" t="s">
        <v>115</v>
      </c>
      <c r="H16" t="s">
        <v>116</v>
      </c>
      <c r="I16" t="s">
        <v>117</v>
      </c>
      <c r="J16" t="s">
        <v>118</v>
      </c>
      <c r="K16" t="s">
        <v>119</v>
      </c>
      <c r="L16" t="s">
        <v>120</v>
      </c>
    </row>
    <row r="17" spans="1:12" x14ac:dyDescent="0.25">
      <c r="A17" t="s">
        <v>157</v>
      </c>
      <c r="B17" t="s">
        <v>39</v>
      </c>
      <c r="C17" t="s">
        <v>26</v>
      </c>
      <c r="D17">
        <v>15407</v>
      </c>
      <c r="E17" t="s">
        <v>27</v>
      </c>
      <c r="F17" t="s">
        <v>28</v>
      </c>
      <c r="G17" t="s">
        <v>172</v>
      </c>
      <c r="H17" t="s">
        <v>173</v>
      </c>
      <c r="I17" t="s">
        <v>160</v>
      </c>
      <c r="J17" t="s">
        <v>161</v>
      </c>
      <c r="K17" t="s">
        <v>162</v>
      </c>
      <c r="L17" t="s">
        <v>163</v>
      </c>
    </row>
    <row r="18" spans="1:12" x14ac:dyDescent="0.25">
      <c r="A18" t="s">
        <v>946</v>
      </c>
      <c r="B18" t="s">
        <v>39</v>
      </c>
      <c r="C18" t="s">
        <v>26</v>
      </c>
      <c r="D18">
        <v>15407</v>
      </c>
      <c r="E18" t="s">
        <v>27</v>
      </c>
      <c r="F18" t="s">
        <v>28</v>
      </c>
      <c r="G18" t="s">
        <v>950</v>
      </c>
      <c r="H18" t="s">
        <v>949</v>
      </c>
      <c r="I18" t="s">
        <v>944</v>
      </c>
      <c r="J18" t="s">
        <v>943</v>
      </c>
      <c r="K18" t="s">
        <v>942</v>
      </c>
      <c r="L18" t="s">
        <v>941</v>
      </c>
    </row>
    <row r="19" spans="1:12" x14ac:dyDescent="0.25">
      <c r="A19" t="s">
        <v>961</v>
      </c>
      <c r="B19" t="s">
        <v>25</v>
      </c>
      <c r="C19" t="s">
        <v>26</v>
      </c>
      <c r="D19">
        <v>15407</v>
      </c>
      <c r="E19" t="s">
        <v>27</v>
      </c>
      <c r="F19" t="s">
        <v>28</v>
      </c>
      <c r="G19" t="s">
        <v>966</v>
      </c>
      <c r="H19" t="s">
        <v>968</v>
      </c>
      <c r="I19" t="s">
        <v>958</v>
      </c>
      <c r="J19" t="s">
        <v>957</v>
      </c>
      <c r="K19" t="s">
        <v>956</v>
      </c>
      <c r="L19" t="s">
        <v>955</v>
      </c>
    </row>
    <row r="20" spans="1:12" x14ac:dyDescent="0.25">
      <c r="A20" t="s">
        <v>50</v>
      </c>
      <c r="B20" t="s">
        <v>67</v>
      </c>
      <c r="C20" t="s">
        <v>26</v>
      </c>
      <c r="D20">
        <v>15407</v>
      </c>
      <c r="E20" t="s">
        <v>27</v>
      </c>
      <c r="F20" t="s">
        <v>28</v>
      </c>
      <c r="G20" t="s">
        <v>68</v>
      </c>
      <c r="H20" t="s">
        <v>60</v>
      </c>
      <c r="I20" t="s">
        <v>52</v>
      </c>
      <c r="J20" t="s">
        <v>53</v>
      </c>
      <c r="K20" t="s">
        <v>54</v>
      </c>
      <c r="L20" t="s">
        <v>55</v>
      </c>
    </row>
    <row r="21" spans="1:12" x14ac:dyDescent="0.25">
      <c r="A21" t="s">
        <v>50</v>
      </c>
      <c r="B21" t="s">
        <v>69</v>
      </c>
      <c r="C21" t="s">
        <v>26</v>
      </c>
      <c r="D21">
        <v>15407</v>
      </c>
      <c r="E21" t="s">
        <v>27</v>
      </c>
      <c r="F21" t="s">
        <v>28</v>
      </c>
      <c r="G21" t="s">
        <v>70</v>
      </c>
      <c r="H21" t="s">
        <v>60</v>
      </c>
      <c r="I21" t="s">
        <v>52</v>
      </c>
      <c r="J21" t="s">
        <v>53</v>
      </c>
      <c r="K21" t="s">
        <v>54</v>
      </c>
      <c r="L21" t="s">
        <v>55</v>
      </c>
    </row>
    <row r="22" spans="1:12" x14ac:dyDescent="0.25">
      <c r="A22" t="s">
        <v>50</v>
      </c>
      <c r="B22" t="s">
        <v>58</v>
      </c>
      <c r="C22" t="s">
        <v>26</v>
      </c>
      <c r="D22">
        <v>15407</v>
      </c>
      <c r="E22" t="s">
        <v>27</v>
      </c>
      <c r="F22" t="s">
        <v>28</v>
      </c>
      <c r="G22" t="s">
        <v>59</v>
      </c>
      <c r="H22" t="s">
        <v>60</v>
      </c>
      <c r="I22" t="s">
        <v>52</v>
      </c>
      <c r="J22" t="s">
        <v>53</v>
      </c>
      <c r="K22" t="s">
        <v>54</v>
      </c>
      <c r="L22" t="s">
        <v>55</v>
      </c>
    </row>
    <row r="23" spans="1:12" x14ac:dyDescent="0.25">
      <c r="A23" t="s">
        <v>38</v>
      </c>
      <c r="B23" t="s">
        <v>47</v>
      </c>
      <c r="C23" t="s">
        <v>26</v>
      </c>
      <c r="D23">
        <v>15407</v>
      </c>
      <c r="E23" t="s">
        <v>27</v>
      </c>
      <c r="F23" t="s">
        <v>28</v>
      </c>
      <c r="G23" t="s">
        <v>40</v>
      </c>
      <c r="H23" t="s">
        <v>48</v>
      </c>
      <c r="I23" t="s">
        <v>42</v>
      </c>
      <c r="J23" t="s">
        <v>43</v>
      </c>
      <c r="K23" t="s">
        <v>44</v>
      </c>
      <c r="L23" t="s">
        <v>45</v>
      </c>
    </row>
    <row r="24" spans="1:12" x14ac:dyDescent="0.25">
      <c r="A24" t="s">
        <v>50</v>
      </c>
      <c r="B24" t="s">
        <v>90</v>
      </c>
      <c r="C24" t="s">
        <v>26</v>
      </c>
      <c r="D24">
        <v>15407</v>
      </c>
      <c r="E24" t="s">
        <v>27</v>
      </c>
      <c r="F24" t="s">
        <v>28</v>
      </c>
      <c r="G24" t="s">
        <v>91</v>
      </c>
      <c r="H24" t="s">
        <v>92</v>
      </c>
      <c r="I24" t="s">
        <v>74</v>
      </c>
      <c r="J24" t="s">
        <v>75</v>
      </c>
      <c r="K24" t="s">
        <v>76</v>
      </c>
      <c r="L24" t="s">
        <v>77</v>
      </c>
    </row>
    <row r="25" spans="1:12" x14ac:dyDescent="0.25">
      <c r="A25" t="s">
        <v>50</v>
      </c>
      <c r="B25" t="s">
        <v>79</v>
      </c>
      <c r="C25" t="s">
        <v>26</v>
      </c>
      <c r="D25">
        <v>15407</v>
      </c>
      <c r="E25" t="s">
        <v>27</v>
      </c>
      <c r="F25" t="s">
        <v>28</v>
      </c>
      <c r="G25" t="s">
        <v>80</v>
      </c>
      <c r="H25" t="s">
        <v>81</v>
      </c>
      <c r="I25" t="s">
        <v>74</v>
      </c>
      <c r="J25" t="s">
        <v>75</v>
      </c>
      <c r="K25" t="s">
        <v>76</v>
      </c>
      <c r="L25" t="s">
        <v>77</v>
      </c>
    </row>
    <row r="26" spans="1:12" x14ac:dyDescent="0.25">
      <c r="A26" t="s">
        <v>175</v>
      </c>
      <c r="B26" t="s">
        <v>69</v>
      </c>
      <c r="C26" t="s">
        <v>26</v>
      </c>
      <c r="D26">
        <v>15407</v>
      </c>
      <c r="E26" t="s">
        <v>27</v>
      </c>
      <c r="F26" t="s">
        <v>28</v>
      </c>
      <c r="G26" t="s">
        <v>184</v>
      </c>
      <c r="H26" t="s">
        <v>195</v>
      </c>
      <c r="I26" t="s">
        <v>178</v>
      </c>
      <c r="J26" t="s">
        <v>969</v>
      </c>
      <c r="K26" t="s">
        <v>180</v>
      </c>
      <c r="L26" t="s">
        <v>181</v>
      </c>
    </row>
    <row r="27" spans="1:12" x14ac:dyDescent="0.25">
      <c r="A27" t="s">
        <v>50</v>
      </c>
      <c r="B27" t="s">
        <v>71</v>
      </c>
      <c r="C27" t="s">
        <v>26</v>
      </c>
      <c r="D27">
        <v>15407</v>
      </c>
      <c r="E27" t="s">
        <v>27</v>
      </c>
      <c r="F27" t="s">
        <v>28</v>
      </c>
      <c r="G27" t="s">
        <v>72</v>
      </c>
      <c r="H27" t="s">
        <v>73</v>
      </c>
      <c r="I27" t="s">
        <v>74</v>
      </c>
      <c r="J27" t="s">
        <v>75</v>
      </c>
      <c r="K27" t="s">
        <v>76</v>
      </c>
      <c r="L27" t="s">
        <v>77</v>
      </c>
    </row>
    <row r="28" spans="1:12" x14ac:dyDescent="0.25">
      <c r="A28" t="s">
        <v>175</v>
      </c>
      <c r="B28" t="s">
        <v>90</v>
      </c>
      <c r="C28" t="s">
        <v>26</v>
      </c>
      <c r="D28">
        <v>15407</v>
      </c>
      <c r="E28" t="s">
        <v>27</v>
      </c>
      <c r="F28" t="s">
        <v>28</v>
      </c>
      <c r="G28" t="s">
        <v>190</v>
      </c>
      <c r="H28" t="s">
        <v>73</v>
      </c>
      <c r="I28" t="s">
        <v>178</v>
      </c>
      <c r="J28" t="s">
        <v>969</v>
      </c>
      <c r="K28" t="s">
        <v>180</v>
      </c>
      <c r="L28" t="s">
        <v>181</v>
      </c>
    </row>
    <row r="29" spans="1:12" x14ac:dyDescent="0.25">
      <c r="A29" t="s">
        <v>175</v>
      </c>
      <c r="B29" t="s">
        <v>101</v>
      </c>
      <c r="C29" t="s">
        <v>26</v>
      </c>
      <c r="D29">
        <v>15407</v>
      </c>
      <c r="E29" t="s">
        <v>27</v>
      </c>
      <c r="F29" t="s">
        <v>28</v>
      </c>
      <c r="G29" t="s">
        <v>188</v>
      </c>
      <c r="H29" t="s">
        <v>73</v>
      </c>
      <c r="I29" t="s">
        <v>178</v>
      </c>
      <c r="J29" t="s">
        <v>969</v>
      </c>
      <c r="K29" t="s">
        <v>180</v>
      </c>
      <c r="L29" t="s">
        <v>181</v>
      </c>
    </row>
    <row r="30" spans="1:12" x14ac:dyDescent="0.25">
      <c r="A30" t="s">
        <v>157</v>
      </c>
      <c r="B30" t="s">
        <v>58</v>
      </c>
      <c r="C30" t="s">
        <v>26</v>
      </c>
      <c r="D30">
        <v>15407</v>
      </c>
      <c r="E30" t="s">
        <v>27</v>
      </c>
      <c r="F30" t="s">
        <v>28</v>
      </c>
      <c r="G30" t="s">
        <v>158</v>
      </c>
      <c r="H30" t="s">
        <v>159</v>
      </c>
      <c r="I30" t="s">
        <v>160</v>
      </c>
      <c r="J30" t="s">
        <v>161</v>
      </c>
      <c r="K30" t="s">
        <v>162</v>
      </c>
      <c r="L30" t="s">
        <v>163</v>
      </c>
    </row>
    <row r="31" spans="1:12" x14ac:dyDescent="0.25">
      <c r="A31" t="s">
        <v>50</v>
      </c>
      <c r="B31" t="s">
        <v>47</v>
      </c>
      <c r="C31" t="s">
        <v>26</v>
      </c>
      <c r="D31">
        <v>15407</v>
      </c>
      <c r="E31" t="s">
        <v>27</v>
      </c>
      <c r="F31" t="s">
        <v>28</v>
      </c>
      <c r="G31" t="s">
        <v>40</v>
      </c>
      <c r="H31" t="s">
        <v>51</v>
      </c>
      <c r="I31" t="s">
        <v>52</v>
      </c>
      <c r="J31" t="s">
        <v>53</v>
      </c>
      <c r="K31" t="s">
        <v>54</v>
      </c>
      <c r="L31" t="s">
        <v>55</v>
      </c>
    </row>
    <row r="32" spans="1:12" x14ac:dyDescent="0.25">
      <c r="A32" t="s">
        <v>50</v>
      </c>
      <c r="B32" t="s">
        <v>25</v>
      </c>
      <c r="C32" t="s">
        <v>26</v>
      </c>
      <c r="D32">
        <v>15407</v>
      </c>
      <c r="E32" t="s">
        <v>27</v>
      </c>
      <c r="F32" t="s">
        <v>28</v>
      </c>
      <c r="G32" t="s">
        <v>57</v>
      </c>
      <c r="H32" t="s">
        <v>51</v>
      </c>
      <c r="I32" t="s">
        <v>52</v>
      </c>
      <c r="J32" t="s">
        <v>53</v>
      </c>
      <c r="K32" t="s">
        <v>54</v>
      </c>
      <c r="L32" t="s">
        <v>55</v>
      </c>
    </row>
    <row r="33" spans="1:12" x14ac:dyDescent="0.25">
      <c r="A33" t="s">
        <v>961</v>
      </c>
      <c r="B33" t="s">
        <v>39</v>
      </c>
      <c r="C33" t="s">
        <v>26</v>
      </c>
      <c r="D33">
        <v>15407</v>
      </c>
      <c r="E33" t="s">
        <v>27</v>
      </c>
      <c r="F33" t="s">
        <v>28</v>
      </c>
      <c r="G33" t="s">
        <v>966</v>
      </c>
      <c r="H33" t="s">
        <v>676</v>
      </c>
      <c r="I33" t="s">
        <v>958</v>
      </c>
      <c r="J33" t="s">
        <v>957</v>
      </c>
      <c r="K33" t="s">
        <v>956</v>
      </c>
      <c r="L33" t="s">
        <v>955</v>
      </c>
    </row>
    <row r="34" spans="1:12" x14ac:dyDescent="0.25">
      <c r="A34" t="s">
        <v>94</v>
      </c>
      <c r="B34" t="s">
        <v>47</v>
      </c>
      <c r="C34" t="s">
        <v>26</v>
      </c>
      <c r="D34">
        <v>15407</v>
      </c>
      <c r="E34" t="s">
        <v>27</v>
      </c>
      <c r="F34" t="s">
        <v>28</v>
      </c>
      <c r="G34" t="s">
        <v>95</v>
      </c>
      <c r="H34" t="s">
        <v>96</v>
      </c>
      <c r="I34" t="s">
        <v>97</v>
      </c>
      <c r="J34" t="s">
        <v>98</v>
      </c>
      <c r="K34" t="s">
        <v>99</v>
      </c>
      <c r="L34" t="s">
        <v>45</v>
      </c>
    </row>
    <row r="35" spans="1:12" x14ac:dyDescent="0.25">
      <c r="A35" t="s">
        <v>50</v>
      </c>
      <c r="B35" t="s">
        <v>85</v>
      </c>
      <c r="C35" t="s">
        <v>26</v>
      </c>
      <c r="D35">
        <v>15407</v>
      </c>
      <c r="E35" t="s">
        <v>27</v>
      </c>
      <c r="F35" t="s">
        <v>28</v>
      </c>
      <c r="G35" t="s">
        <v>86</v>
      </c>
      <c r="H35" t="s">
        <v>87</v>
      </c>
      <c r="I35" t="s">
        <v>74</v>
      </c>
      <c r="J35" t="s">
        <v>75</v>
      </c>
      <c r="K35" t="s">
        <v>76</v>
      </c>
      <c r="L35" t="s">
        <v>77</v>
      </c>
    </row>
    <row r="36" spans="1:12" x14ac:dyDescent="0.25">
      <c r="A36" t="s">
        <v>157</v>
      </c>
      <c r="B36" t="s">
        <v>69</v>
      </c>
      <c r="C36" t="s">
        <v>26</v>
      </c>
      <c r="D36">
        <v>15407</v>
      </c>
      <c r="E36" t="s">
        <v>27</v>
      </c>
      <c r="F36" t="s">
        <v>28</v>
      </c>
      <c r="G36" t="s">
        <v>166</v>
      </c>
      <c r="H36" t="s">
        <v>167</v>
      </c>
      <c r="I36" t="s">
        <v>160</v>
      </c>
      <c r="J36" t="s">
        <v>161</v>
      </c>
      <c r="K36" t="s">
        <v>162</v>
      </c>
      <c r="L36" t="s">
        <v>163</v>
      </c>
    </row>
    <row r="37" spans="1:12" x14ac:dyDescent="0.25">
      <c r="A37" t="s">
        <v>123</v>
      </c>
      <c r="B37" t="s">
        <v>69</v>
      </c>
      <c r="C37" t="s">
        <v>26</v>
      </c>
      <c r="D37">
        <v>15407</v>
      </c>
      <c r="E37" t="s">
        <v>27</v>
      </c>
      <c r="F37" t="s">
        <v>28</v>
      </c>
      <c r="G37" t="s">
        <v>124</v>
      </c>
      <c r="H37" t="s">
        <v>125</v>
      </c>
      <c r="I37" t="s">
        <v>126</v>
      </c>
      <c r="J37" t="s">
        <v>127</v>
      </c>
      <c r="K37" t="s">
        <v>128</v>
      </c>
      <c r="L37" t="s">
        <v>107</v>
      </c>
    </row>
    <row r="38" spans="1:12" x14ac:dyDescent="0.25">
      <c r="A38" t="s">
        <v>961</v>
      </c>
      <c r="B38" t="s">
        <v>47</v>
      </c>
      <c r="C38" t="s">
        <v>26</v>
      </c>
      <c r="D38">
        <v>15407</v>
      </c>
      <c r="E38" t="s">
        <v>27</v>
      </c>
      <c r="F38" t="s">
        <v>28</v>
      </c>
      <c r="G38" t="s">
        <v>158</v>
      </c>
      <c r="H38" t="s">
        <v>964</v>
      </c>
      <c r="I38" t="s">
        <v>958</v>
      </c>
      <c r="J38" t="s">
        <v>957</v>
      </c>
      <c r="K38" t="s">
        <v>956</v>
      </c>
      <c r="L38" t="s">
        <v>955</v>
      </c>
    </row>
    <row r="39" spans="1:12" x14ac:dyDescent="0.25">
      <c r="A39" t="s">
        <v>24</v>
      </c>
      <c r="B39" t="s">
        <v>25</v>
      </c>
      <c r="C39" t="s">
        <v>26</v>
      </c>
      <c r="D39">
        <v>15407</v>
      </c>
      <c r="E39" t="s">
        <v>27</v>
      </c>
      <c r="F39" t="s">
        <v>28</v>
      </c>
      <c r="G39" t="s">
        <v>29</v>
      </c>
      <c r="H39" t="s">
        <v>30</v>
      </c>
      <c r="I39" t="s">
        <v>31</v>
      </c>
      <c r="J39" t="s">
        <v>32</v>
      </c>
      <c r="K39" t="s">
        <v>33</v>
      </c>
      <c r="L39" t="s">
        <v>34</v>
      </c>
    </row>
    <row r="40" spans="1:12" x14ac:dyDescent="0.25">
      <c r="A40" t="s">
        <v>38</v>
      </c>
      <c r="B40" t="s">
        <v>39</v>
      </c>
      <c r="C40" t="s">
        <v>26</v>
      </c>
      <c r="D40">
        <v>15407</v>
      </c>
      <c r="E40" t="s">
        <v>27</v>
      </c>
      <c r="F40" t="s">
        <v>28</v>
      </c>
      <c r="G40" t="s">
        <v>40</v>
      </c>
      <c r="H40" t="s">
        <v>41</v>
      </c>
      <c r="I40" t="s">
        <v>42</v>
      </c>
      <c r="J40" t="s">
        <v>43</v>
      </c>
      <c r="K40" t="s">
        <v>44</v>
      </c>
      <c r="L40" t="s">
        <v>45</v>
      </c>
    </row>
    <row r="41" spans="1:12" x14ac:dyDescent="0.25">
      <c r="A41" t="s">
        <v>961</v>
      </c>
      <c r="B41" t="s">
        <v>67</v>
      </c>
      <c r="C41" t="s">
        <v>26</v>
      </c>
      <c r="D41">
        <v>15407</v>
      </c>
      <c r="E41" t="s">
        <v>27</v>
      </c>
      <c r="F41" t="s">
        <v>28</v>
      </c>
      <c r="G41" t="s">
        <v>960</v>
      </c>
      <c r="H41" t="s">
        <v>959</v>
      </c>
      <c r="I41" t="s">
        <v>958</v>
      </c>
      <c r="J41" t="s">
        <v>957</v>
      </c>
      <c r="K41" t="s">
        <v>956</v>
      </c>
      <c r="L41" t="s">
        <v>955</v>
      </c>
    </row>
    <row r="42" spans="1:12" x14ac:dyDescent="0.25">
      <c r="A42" t="s">
        <v>213</v>
      </c>
      <c r="B42" t="s">
        <v>39</v>
      </c>
      <c r="C42" t="s">
        <v>26</v>
      </c>
      <c r="D42">
        <v>15407</v>
      </c>
      <c r="E42" t="s">
        <v>27</v>
      </c>
      <c r="F42" t="s">
        <v>28</v>
      </c>
      <c r="G42" t="s">
        <v>214</v>
      </c>
      <c r="H42" t="s">
        <v>215</v>
      </c>
      <c r="I42" t="s">
        <v>216</v>
      </c>
      <c r="J42" t="s">
        <v>217</v>
      </c>
      <c r="K42" t="s">
        <v>218</v>
      </c>
      <c r="L42" t="s">
        <v>219</v>
      </c>
    </row>
    <row r="43" spans="1:12" x14ac:dyDescent="0.25">
      <c r="A43" t="s">
        <v>100</v>
      </c>
      <c r="B43" t="s">
        <v>101</v>
      </c>
      <c r="C43" t="s">
        <v>26</v>
      </c>
      <c r="D43">
        <v>15407</v>
      </c>
      <c r="E43" t="s">
        <v>27</v>
      </c>
      <c r="F43" t="s">
        <v>28</v>
      </c>
      <c r="G43" t="s">
        <v>102</v>
      </c>
      <c r="H43" t="s">
        <v>103</v>
      </c>
      <c r="I43" t="s">
        <v>104</v>
      </c>
      <c r="J43" t="s">
        <v>105</v>
      </c>
      <c r="K43" t="s">
        <v>106</v>
      </c>
      <c r="L43" t="s">
        <v>107</v>
      </c>
    </row>
    <row r="44" spans="1:12" x14ac:dyDescent="0.25">
      <c r="A44" t="s">
        <v>138</v>
      </c>
      <c r="B44" t="s">
        <v>47</v>
      </c>
      <c r="C44" t="s">
        <v>26</v>
      </c>
      <c r="D44">
        <v>15407</v>
      </c>
      <c r="E44" t="s">
        <v>27</v>
      </c>
      <c r="F44" t="s">
        <v>28</v>
      </c>
      <c r="G44" t="s">
        <v>139</v>
      </c>
      <c r="H44" t="s">
        <v>140</v>
      </c>
      <c r="I44" t="s">
        <v>141</v>
      </c>
      <c r="J44" t="s">
        <v>142</v>
      </c>
      <c r="K44" t="s">
        <v>143</v>
      </c>
      <c r="L44" t="s">
        <v>77</v>
      </c>
    </row>
    <row r="45" spans="1:12" x14ac:dyDescent="0.25">
      <c r="A45" t="s">
        <v>123</v>
      </c>
      <c r="B45" t="s">
        <v>25</v>
      </c>
      <c r="C45" t="s">
        <v>26</v>
      </c>
      <c r="D45">
        <v>15407</v>
      </c>
      <c r="E45" t="s">
        <v>27</v>
      </c>
      <c r="F45" t="s">
        <v>28</v>
      </c>
      <c r="G45" t="s">
        <v>130</v>
      </c>
      <c r="H45" t="s">
        <v>131</v>
      </c>
      <c r="I45" t="s">
        <v>126</v>
      </c>
      <c r="J45" t="s">
        <v>127</v>
      </c>
      <c r="K45" t="s">
        <v>128</v>
      </c>
      <c r="L45" t="s">
        <v>107</v>
      </c>
    </row>
    <row r="46" spans="1:12" x14ac:dyDescent="0.25">
      <c r="A46" t="s">
        <v>946</v>
      </c>
      <c r="B46" t="s">
        <v>47</v>
      </c>
      <c r="C46" t="s">
        <v>26</v>
      </c>
      <c r="D46">
        <v>15407</v>
      </c>
      <c r="E46" t="s">
        <v>27</v>
      </c>
      <c r="F46" t="s">
        <v>28</v>
      </c>
      <c r="G46" t="s">
        <v>550</v>
      </c>
      <c r="H46" t="s">
        <v>945</v>
      </c>
      <c r="I46" t="s">
        <v>944</v>
      </c>
      <c r="J46" t="s">
        <v>943</v>
      </c>
      <c r="K46" t="s">
        <v>942</v>
      </c>
      <c r="L46" t="s">
        <v>941</v>
      </c>
    </row>
    <row r="47" spans="1:12" x14ac:dyDescent="0.25">
      <c r="A47" t="s">
        <v>123</v>
      </c>
      <c r="B47" t="s">
        <v>47</v>
      </c>
      <c r="C47" t="s">
        <v>26</v>
      </c>
      <c r="D47">
        <v>15407</v>
      </c>
      <c r="E47" t="s">
        <v>27</v>
      </c>
      <c r="F47" t="s">
        <v>28</v>
      </c>
      <c r="G47" t="s">
        <v>134</v>
      </c>
      <c r="H47" t="s">
        <v>135</v>
      </c>
      <c r="I47" t="s">
        <v>126</v>
      </c>
      <c r="J47" t="s">
        <v>127</v>
      </c>
      <c r="K47" t="s">
        <v>128</v>
      </c>
      <c r="L47" t="s">
        <v>107</v>
      </c>
    </row>
    <row r="48" spans="1:12" x14ac:dyDescent="0.25">
      <c r="A48" t="s">
        <v>175</v>
      </c>
      <c r="B48" t="s">
        <v>58</v>
      </c>
      <c r="C48" t="s">
        <v>26</v>
      </c>
      <c r="D48">
        <v>15407</v>
      </c>
      <c r="E48" t="s">
        <v>27</v>
      </c>
      <c r="F48" t="s">
        <v>28</v>
      </c>
      <c r="G48" t="s">
        <v>110</v>
      </c>
      <c r="H48" t="s">
        <v>192</v>
      </c>
      <c r="I48" t="s">
        <v>178</v>
      </c>
      <c r="J48" t="s">
        <v>969</v>
      </c>
      <c r="K48" t="s">
        <v>180</v>
      </c>
      <c r="L48" t="s">
        <v>181</v>
      </c>
    </row>
    <row r="49" spans="1:12" x14ac:dyDescent="0.25">
      <c r="A49" t="s">
        <v>221</v>
      </c>
      <c r="B49" t="s">
        <v>39</v>
      </c>
      <c r="C49" t="s">
        <v>26</v>
      </c>
      <c r="D49">
        <v>15407</v>
      </c>
      <c r="E49" t="s">
        <v>27</v>
      </c>
      <c r="F49" t="s">
        <v>28</v>
      </c>
      <c r="G49" t="s">
        <v>190</v>
      </c>
      <c r="H49" t="s">
        <v>222</v>
      </c>
      <c r="I49" t="s">
        <v>223</v>
      </c>
      <c r="J49" t="s">
        <v>224</v>
      </c>
      <c r="K49" t="s">
        <v>970</v>
      </c>
      <c r="L49" t="s">
        <v>226</v>
      </c>
    </row>
    <row r="50" spans="1:12" x14ac:dyDescent="0.25">
      <c r="A50" t="s">
        <v>207</v>
      </c>
      <c r="B50" t="s">
        <v>39</v>
      </c>
      <c r="C50" t="s">
        <v>26</v>
      </c>
      <c r="D50">
        <v>15407</v>
      </c>
      <c r="E50" t="s">
        <v>27</v>
      </c>
      <c r="F50" t="s">
        <v>28</v>
      </c>
      <c r="G50" t="s">
        <v>208</v>
      </c>
      <c r="H50" t="s">
        <v>209</v>
      </c>
      <c r="I50" t="s">
        <v>204</v>
      </c>
      <c r="J50" t="s">
        <v>205</v>
      </c>
      <c r="K50" t="s">
        <v>206</v>
      </c>
      <c r="L50" t="s">
        <v>210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3202E-24CE-42E3-AE4D-978E8EC39181}">
  <sheetPr codeName="Planilha1"/>
  <dimension ref="A1:U55"/>
  <sheetViews>
    <sheetView topLeftCell="M1" workbookViewId="0">
      <pane ySplit="1" topLeftCell="A2" activePane="bottomLeft" state="frozen"/>
      <selection activeCell="D1" sqref="D1"/>
      <selection pane="bottomLeft" activeCell="O44" sqref="O44"/>
    </sheetView>
  </sheetViews>
  <sheetFormatPr defaultRowHeight="15" x14ac:dyDescent="0.25"/>
  <cols>
    <col min="1" max="1" width="46.85546875" bestFit="1" customWidth="1"/>
    <col min="2" max="2" width="36.42578125" bestFit="1" customWidth="1"/>
    <col min="3" max="3" width="40" bestFit="1" customWidth="1"/>
    <col min="4" max="4" width="38.85546875" bestFit="1" customWidth="1"/>
    <col min="5" max="5" width="20" bestFit="1" customWidth="1"/>
    <col min="6" max="6" width="37.7109375" bestFit="1" customWidth="1"/>
    <col min="7" max="7" width="28.140625" bestFit="1" customWidth="1"/>
    <col min="8" max="8" width="23.42578125" bestFit="1" customWidth="1"/>
    <col min="9" max="9" width="17.5703125" bestFit="1" customWidth="1"/>
    <col min="10" max="10" width="73" bestFit="1" customWidth="1"/>
    <col min="11" max="11" width="54.140625" bestFit="1" customWidth="1"/>
    <col min="12" max="12" width="64.85546875" bestFit="1" customWidth="1"/>
    <col min="13" max="13" width="10.7109375" bestFit="1" customWidth="1"/>
    <col min="15" max="15" width="70.140625" bestFit="1" customWidth="1"/>
    <col min="16" max="16" width="65.5703125" bestFit="1" customWidth="1"/>
    <col min="17" max="17" width="16.42578125" bestFit="1" customWidth="1"/>
    <col min="18" max="18" width="29.85546875" customWidth="1"/>
  </cols>
  <sheetData>
    <row r="1" spans="1:21" x14ac:dyDescent="0.25">
      <c r="A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</row>
    <row r="2" spans="1:21" x14ac:dyDescent="0.25">
      <c r="A2" t="s">
        <v>827</v>
      </c>
      <c r="B2" t="s">
        <v>207</v>
      </c>
      <c r="C2" t="s">
        <v>39</v>
      </c>
      <c r="D2" t="s">
        <v>26</v>
      </c>
      <c r="E2">
        <v>15407</v>
      </c>
      <c r="F2" t="s">
        <v>27</v>
      </c>
      <c r="G2" t="s">
        <v>28</v>
      </c>
      <c r="H2" t="s">
        <v>208</v>
      </c>
      <c r="I2" t="s">
        <v>209</v>
      </c>
      <c r="J2" t="s">
        <v>204</v>
      </c>
      <c r="K2" t="s">
        <v>205</v>
      </c>
      <c r="L2" t="s">
        <v>206</v>
      </c>
      <c r="M2" t="s">
        <v>210</v>
      </c>
      <c r="N2" t="s">
        <v>64</v>
      </c>
      <c r="O2" t="s">
        <v>203</v>
      </c>
      <c r="P2" t="s">
        <v>211</v>
      </c>
      <c r="Q2" t="s">
        <v>46</v>
      </c>
      <c r="R2" t="s">
        <v>212</v>
      </c>
      <c r="U2" t="s">
        <v>939</v>
      </c>
    </row>
    <row r="3" spans="1:21" x14ac:dyDescent="0.25">
      <c r="A3" t="s">
        <v>719</v>
      </c>
      <c r="B3" t="s">
        <v>157</v>
      </c>
      <c r="C3" t="s">
        <v>39</v>
      </c>
      <c r="D3" t="s">
        <v>26</v>
      </c>
      <c r="E3">
        <v>15407</v>
      </c>
      <c r="F3" t="s">
        <v>27</v>
      </c>
      <c r="G3" t="s">
        <v>28</v>
      </c>
      <c r="H3" t="s">
        <v>172</v>
      </c>
      <c r="I3" t="s">
        <v>173</v>
      </c>
      <c r="J3" t="s">
        <v>160</v>
      </c>
      <c r="K3" t="s">
        <v>161</v>
      </c>
      <c r="L3" t="s">
        <v>162</v>
      </c>
      <c r="M3" t="s">
        <v>163</v>
      </c>
      <c r="N3" t="s">
        <v>64</v>
      </c>
      <c r="O3" t="s">
        <v>836</v>
      </c>
      <c r="P3" t="s">
        <v>49</v>
      </c>
      <c r="Q3" t="s">
        <v>36</v>
      </c>
      <c r="R3" t="s">
        <v>174</v>
      </c>
      <c r="S3">
        <v>14700</v>
      </c>
      <c r="T3">
        <v>11666.666666666666</v>
      </c>
      <c r="U3" t="s">
        <v>939</v>
      </c>
    </row>
    <row r="4" spans="1:21" x14ac:dyDescent="0.25">
      <c r="A4" t="s">
        <v>719</v>
      </c>
      <c r="B4" t="s">
        <v>157</v>
      </c>
      <c r="C4" t="s">
        <v>67</v>
      </c>
      <c r="D4" t="s">
        <v>26</v>
      </c>
      <c r="E4">
        <v>15407</v>
      </c>
      <c r="F4" t="s">
        <v>27</v>
      </c>
      <c r="G4" t="s">
        <v>28</v>
      </c>
      <c r="H4" t="s">
        <v>169</v>
      </c>
      <c r="I4" t="s">
        <v>170</v>
      </c>
      <c r="J4" t="s">
        <v>160</v>
      </c>
      <c r="K4" t="s">
        <v>161</v>
      </c>
      <c r="L4" t="s">
        <v>162</v>
      </c>
      <c r="M4" t="s">
        <v>163</v>
      </c>
      <c r="N4" t="s">
        <v>64</v>
      </c>
      <c r="O4" t="s">
        <v>792</v>
      </c>
      <c r="P4" t="s">
        <v>46</v>
      </c>
      <c r="Q4" t="s">
        <v>46</v>
      </c>
      <c r="R4" t="s">
        <v>171</v>
      </c>
      <c r="S4">
        <v>567000</v>
      </c>
      <c r="T4">
        <v>450000</v>
      </c>
      <c r="U4" t="s">
        <v>939</v>
      </c>
    </row>
    <row r="5" spans="1:21" x14ac:dyDescent="0.25">
      <c r="A5" t="s">
        <v>719</v>
      </c>
      <c r="B5" t="s">
        <v>157</v>
      </c>
      <c r="C5" t="s">
        <v>58</v>
      </c>
      <c r="D5" t="s">
        <v>26</v>
      </c>
      <c r="E5">
        <v>15407</v>
      </c>
      <c r="F5" t="s">
        <v>27</v>
      </c>
      <c r="G5" t="s">
        <v>28</v>
      </c>
      <c r="H5" t="s">
        <v>158</v>
      </c>
      <c r="I5" t="s">
        <v>159</v>
      </c>
      <c r="J5" t="s">
        <v>160</v>
      </c>
      <c r="K5" t="s">
        <v>161</v>
      </c>
      <c r="L5" t="s">
        <v>162</v>
      </c>
      <c r="M5" t="s">
        <v>163</v>
      </c>
      <c r="N5" t="s">
        <v>716</v>
      </c>
      <c r="P5" t="s">
        <v>164</v>
      </c>
      <c r="Q5" t="s">
        <v>83</v>
      </c>
      <c r="R5" t="s">
        <v>165</v>
      </c>
      <c r="U5" t="s">
        <v>939</v>
      </c>
    </row>
    <row r="6" spans="1:21" x14ac:dyDescent="0.25">
      <c r="A6" t="s">
        <v>719</v>
      </c>
      <c r="B6" t="s">
        <v>157</v>
      </c>
      <c r="C6" t="s">
        <v>69</v>
      </c>
      <c r="D6" t="s">
        <v>26</v>
      </c>
      <c r="E6">
        <v>15407</v>
      </c>
      <c r="F6" t="s">
        <v>27</v>
      </c>
      <c r="G6" t="s">
        <v>28</v>
      </c>
      <c r="H6" t="s">
        <v>166</v>
      </c>
      <c r="I6" t="s">
        <v>167</v>
      </c>
      <c r="J6" t="s">
        <v>160</v>
      </c>
      <c r="K6" t="s">
        <v>161</v>
      </c>
      <c r="L6" t="s">
        <v>162</v>
      </c>
      <c r="M6" t="s">
        <v>163</v>
      </c>
      <c r="N6" t="s">
        <v>716</v>
      </c>
      <c r="P6" t="s">
        <v>168</v>
      </c>
      <c r="Q6" t="s">
        <v>89</v>
      </c>
      <c r="R6" t="s">
        <v>165</v>
      </c>
      <c r="U6" t="s">
        <v>939</v>
      </c>
    </row>
    <row r="7" spans="1:21" x14ac:dyDescent="0.25">
      <c r="A7" t="s">
        <v>818</v>
      </c>
      <c r="B7" t="s">
        <v>100</v>
      </c>
      <c r="C7" t="s">
        <v>39</v>
      </c>
      <c r="D7" t="s">
        <v>26</v>
      </c>
      <c r="E7">
        <v>15407</v>
      </c>
      <c r="F7" t="s">
        <v>27</v>
      </c>
      <c r="G7" t="s">
        <v>28</v>
      </c>
      <c r="H7" t="s">
        <v>110</v>
      </c>
      <c r="I7" t="s">
        <v>111</v>
      </c>
      <c r="J7" t="s">
        <v>104</v>
      </c>
      <c r="K7" t="s">
        <v>105</v>
      </c>
      <c r="L7" t="s">
        <v>106</v>
      </c>
      <c r="M7" t="s">
        <v>107</v>
      </c>
      <c r="N7" t="s">
        <v>64</v>
      </c>
      <c r="O7" t="s">
        <v>112</v>
      </c>
      <c r="P7" t="s">
        <v>113</v>
      </c>
      <c r="Q7" t="s">
        <v>36</v>
      </c>
      <c r="T7">
        <v>9200</v>
      </c>
      <c r="U7" t="s">
        <v>939</v>
      </c>
    </row>
    <row r="8" spans="1:21" x14ac:dyDescent="0.25">
      <c r="A8" t="s">
        <v>769</v>
      </c>
      <c r="B8" t="s">
        <v>123</v>
      </c>
      <c r="C8" t="s">
        <v>47</v>
      </c>
      <c r="D8" t="s">
        <v>26</v>
      </c>
      <c r="E8">
        <v>15407</v>
      </c>
      <c r="F8" t="s">
        <v>27</v>
      </c>
      <c r="G8" t="s">
        <v>28</v>
      </c>
      <c r="H8" t="s">
        <v>134</v>
      </c>
      <c r="I8" t="s">
        <v>135</v>
      </c>
      <c r="J8" t="s">
        <v>126</v>
      </c>
      <c r="K8" t="s">
        <v>127</v>
      </c>
      <c r="L8" t="s">
        <v>128</v>
      </c>
      <c r="M8" t="s">
        <v>107</v>
      </c>
      <c r="N8" t="s">
        <v>64</v>
      </c>
      <c r="O8" t="s">
        <v>108</v>
      </c>
      <c r="P8" t="s">
        <v>136</v>
      </c>
      <c r="Q8" t="s">
        <v>36</v>
      </c>
      <c r="R8" t="s">
        <v>137</v>
      </c>
      <c r="T8">
        <v>6000</v>
      </c>
      <c r="U8" t="s">
        <v>939</v>
      </c>
    </row>
    <row r="9" spans="1:21" x14ac:dyDescent="0.25">
      <c r="A9" t="s">
        <v>769</v>
      </c>
      <c r="B9" t="s">
        <v>123</v>
      </c>
      <c r="C9" t="s">
        <v>25</v>
      </c>
      <c r="D9" t="s">
        <v>26</v>
      </c>
      <c r="E9">
        <v>15407</v>
      </c>
      <c r="F9" t="s">
        <v>27</v>
      </c>
      <c r="G9" t="s">
        <v>28</v>
      </c>
      <c r="H9" t="s">
        <v>130</v>
      </c>
      <c r="I9" t="s">
        <v>131</v>
      </c>
      <c r="J9" t="s">
        <v>126</v>
      </c>
      <c r="K9" t="s">
        <v>127</v>
      </c>
      <c r="L9" t="s">
        <v>128</v>
      </c>
      <c r="M9" t="s">
        <v>107</v>
      </c>
      <c r="N9" t="s">
        <v>64</v>
      </c>
      <c r="O9" t="s">
        <v>108</v>
      </c>
      <c r="P9" t="s">
        <v>132</v>
      </c>
      <c r="Q9" t="s">
        <v>36</v>
      </c>
      <c r="R9" t="s">
        <v>133</v>
      </c>
      <c r="U9" t="s">
        <v>939</v>
      </c>
    </row>
    <row r="10" spans="1:21" x14ac:dyDescent="0.25">
      <c r="A10" t="s">
        <v>818</v>
      </c>
      <c r="B10" t="s">
        <v>123</v>
      </c>
      <c r="C10" t="s">
        <v>69</v>
      </c>
      <c r="D10" t="s">
        <v>26</v>
      </c>
      <c r="E10">
        <v>15407</v>
      </c>
      <c r="F10" t="s">
        <v>27</v>
      </c>
      <c r="G10" t="s">
        <v>28</v>
      </c>
      <c r="H10" t="s">
        <v>124</v>
      </c>
      <c r="I10" t="s">
        <v>125</v>
      </c>
      <c r="J10" t="s">
        <v>126</v>
      </c>
      <c r="K10" t="s">
        <v>127</v>
      </c>
      <c r="L10" t="s">
        <v>128</v>
      </c>
      <c r="M10" t="s">
        <v>107</v>
      </c>
      <c r="N10" t="s">
        <v>64</v>
      </c>
      <c r="O10" t="s">
        <v>792</v>
      </c>
      <c r="P10" t="s">
        <v>129</v>
      </c>
      <c r="Q10" t="s">
        <v>83</v>
      </c>
      <c r="R10" t="s">
        <v>306</v>
      </c>
      <c r="U10" t="s">
        <v>939</v>
      </c>
    </row>
    <row r="11" spans="1:21" x14ac:dyDescent="0.25">
      <c r="A11" t="s">
        <v>818</v>
      </c>
      <c r="B11" t="s">
        <v>100</v>
      </c>
      <c r="C11" t="s">
        <v>101</v>
      </c>
      <c r="D11" t="s">
        <v>26</v>
      </c>
      <c r="E11">
        <v>15407</v>
      </c>
      <c r="F11" t="s">
        <v>27</v>
      </c>
      <c r="G11" t="s">
        <v>28</v>
      </c>
      <c r="H11" t="s">
        <v>102</v>
      </c>
      <c r="I11" t="s">
        <v>103</v>
      </c>
      <c r="J11" t="s">
        <v>104</v>
      </c>
      <c r="K11" t="s">
        <v>105</v>
      </c>
      <c r="L11" t="s">
        <v>106</v>
      </c>
      <c r="M11" t="s">
        <v>107</v>
      </c>
      <c r="N11" t="s">
        <v>64</v>
      </c>
      <c r="O11" t="s">
        <v>108</v>
      </c>
      <c r="P11" t="s">
        <v>109</v>
      </c>
      <c r="Q11" t="s">
        <v>36</v>
      </c>
      <c r="U11" t="s">
        <v>939</v>
      </c>
    </row>
    <row r="12" spans="1:21" x14ac:dyDescent="0.25">
      <c r="A12" t="s">
        <v>741</v>
      </c>
      <c r="B12" t="s">
        <v>213</v>
      </c>
      <c r="C12" t="s">
        <v>39</v>
      </c>
      <c r="D12" t="s">
        <v>26</v>
      </c>
      <c r="E12">
        <v>15407</v>
      </c>
      <c r="F12" t="s">
        <v>27</v>
      </c>
      <c r="G12" t="s">
        <v>28</v>
      </c>
      <c r="H12" t="s">
        <v>214</v>
      </c>
      <c r="I12" t="s">
        <v>215</v>
      </c>
      <c r="J12" t="s">
        <v>216</v>
      </c>
      <c r="K12" t="s">
        <v>217</v>
      </c>
      <c r="L12" t="s">
        <v>218</v>
      </c>
      <c r="M12" t="s">
        <v>219</v>
      </c>
      <c r="N12" t="s">
        <v>716</v>
      </c>
      <c r="P12" t="s">
        <v>220</v>
      </c>
      <c r="Q12" t="s">
        <v>36</v>
      </c>
      <c r="R12" t="s">
        <v>37</v>
      </c>
      <c r="U12" t="s">
        <v>939</v>
      </c>
    </row>
    <row r="13" spans="1:21" x14ac:dyDescent="0.25">
      <c r="A13" t="s">
        <v>842</v>
      </c>
      <c r="B13" t="s">
        <v>138</v>
      </c>
      <c r="C13" t="s">
        <v>47</v>
      </c>
      <c r="D13" t="s">
        <v>26</v>
      </c>
      <c r="E13">
        <v>15407</v>
      </c>
      <c r="F13" t="s">
        <v>27</v>
      </c>
      <c r="G13" t="s">
        <v>28</v>
      </c>
      <c r="H13" t="s">
        <v>139</v>
      </c>
      <c r="I13" t="s">
        <v>140</v>
      </c>
      <c r="J13" t="s">
        <v>141</v>
      </c>
      <c r="K13" t="s">
        <v>142</v>
      </c>
      <c r="L13" t="s">
        <v>143</v>
      </c>
      <c r="M13" t="s">
        <v>77</v>
      </c>
      <c r="N13" t="s">
        <v>64</v>
      </c>
      <c r="O13" t="s">
        <v>144</v>
      </c>
      <c r="P13" t="s">
        <v>145</v>
      </c>
      <c r="R13" t="s">
        <v>146</v>
      </c>
      <c r="U13" t="s">
        <v>939</v>
      </c>
    </row>
    <row r="14" spans="1:21" x14ac:dyDescent="0.25">
      <c r="A14" t="s">
        <v>715</v>
      </c>
      <c r="B14" t="s">
        <v>50</v>
      </c>
      <c r="C14" t="s">
        <v>90</v>
      </c>
      <c r="D14" t="s">
        <v>26</v>
      </c>
      <c r="E14">
        <v>15407</v>
      </c>
      <c r="F14" t="s">
        <v>27</v>
      </c>
      <c r="G14" t="s">
        <v>28</v>
      </c>
      <c r="H14" t="s">
        <v>91</v>
      </c>
      <c r="I14" t="s">
        <v>92</v>
      </c>
      <c r="J14" t="s">
        <v>74</v>
      </c>
      <c r="K14" t="s">
        <v>75</v>
      </c>
      <c r="L14" t="s">
        <v>76</v>
      </c>
      <c r="M14" t="s">
        <v>77</v>
      </c>
      <c r="N14" t="s">
        <v>64</v>
      </c>
      <c r="O14" t="s">
        <v>792</v>
      </c>
      <c r="P14" t="s">
        <v>93</v>
      </c>
      <c r="Q14" t="s">
        <v>46</v>
      </c>
      <c r="R14" t="s">
        <v>798</v>
      </c>
      <c r="U14" t="s">
        <v>939</v>
      </c>
    </row>
    <row r="15" spans="1:21" x14ac:dyDescent="0.25">
      <c r="A15" t="s">
        <v>715</v>
      </c>
      <c r="B15" t="s">
        <v>50</v>
      </c>
      <c r="C15" t="s">
        <v>79</v>
      </c>
      <c r="D15" t="s">
        <v>26</v>
      </c>
      <c r="E15">
        <v>15407</v>
      </c>
      <c r="F15" t="s">
        <v>27</v>
      </c>
      <c r="G15" t="s">
        <v>28</v>
      </c>
      <c r="H15" t="s">
        <v>80</v>
      </c>
      <c r="I15" t="s">
        <v>81</v>
      </c>
      <c r="J15" t="s">
        <v>74</v>
      </c>
      <c r="K15" t="s">
        <v>75</v>
      </c>
      <c r="L15" t="s">
        <v>76</v>
      </c>
      <c r="M15" t="s">
        <v>77</v>
      </c>
      <c r="N15" t="s">
        <v>716</v>
      </c>
      <c r="P15" t="s">
        <v>82</v>
      </c>
      <c r="Q15" t="s">
        <v>83</v>
      </c>
      <c r="R15" t="s">
        <v>84</v>
      </c>
      <c r="U15" t="s">
        <v>939</v>
      </c>
    </row>
    <row r="16" spans="1:21" x14ac:dyDescent="0.25">
      <c r="A16" t="s">
        <v>715</v>
      </c>
      <c r="B16" t="s">
        <v>50</v>
      </c>
      <c r="C16" t="s">
        <v>85</v>
      </c>
      <c r="D16" t="s">
        <v>26</v>
      </c>
      <c r="E16">
        <v>15407</v>
      </c>
      <c r="F16" t="s">
        <v>27</v>
      </c>
      <c r="G16" t="s">
        <v>28</v>
      </c>
      <c r="H16" t="s">
        <v>86</v>
      </c>
      <c r="I16" t="s">
        <v>87</v>
      </c>
      <c r="J16" t="s">
        <v>74</v>
      </c>
      <c r="K16" t="s">
        <v>75</v>
      </c>
      <c r="L16" t="s">
        <v>76</v>
      </c>
      <c r="M16" t="s">
        <v>77</v>
      </c>
      <c r="N16" t="s">
        <v>716</v>
      </c>
      <c r="P16" t="s">
        <v>88</v>
      </c>
      <c r="Q16" t="s">
        <v>89</v>
      </c>
      <c r="R16" t="s">
        <v>84</v>
      </c>
      <c r="U16" t="s">
        <v>939</v>
      </c>
    </row>
    <row r="17" spans="1:21" x14ac:dyDescent="0.25">
      <c r="A17" t="s">
        <v>715</v>
      </c>
      <c r="B17" t="s">
        <v>50</v>
      </c>
      <c r="C17" t="s">
        <v>71</v>
      </c>
      <c r="D17" t="s">
        <v>26</v>
      </c>
      <c r="E17">
        <v>15407</v>
      </c>
      <c r="F17" t="s">
        <v>27</v>
      </c>
      <c r="G17" t="s">
        <v>28</v>
      </c>
      <c r="H17" t="s">
        <v>72</v>
      </c>
      <c r="I17" t="s">
        <v>73</v>
      </c>
      <c r="J17" t="s">
        <v>74</v>
      </c>
      <c r="K17" t="s">
        <v>75</v>
      </c>
      <c r="L17" t="s">
        <v>76</v>
      </c>
      <c r="M17" t="s">
        <v>77</v>
      </c>
      <c r="N17" t="s">
        <v>716</v>
      </c>
      <c r="P17" t="s">
        <v>78</v>
      </c>
      <c r="Q17" t="s">
        <v>791</v>
      </c>
      <c r="R17" t="s">
        <v>306</v>
      </c>
      <c r="U17" t="s">
        <v>939</v>
      </c>
    </row>
    <row r="18" spans="1:21" x14ac:dyDescent="0.25">
      <c r="A18" t="s">
        <v>828</v>
      </c>
      <c r="B18" t="s">
        <v>221</v>
      </c>
      <c r="C18" t="s">
        <v>39</v>
      </c>
      <c r="D18" t="s">
        <v>26</v>
      </c>
      <c r="E18">
        <v>15407</v>
      </c>
      <c r="F18" t="s">
        <v>27</v>
      </c>
      <c r="G18" t="s">
        <v>28</v>
      </c>
      <c r="H18" t="s">
        <v>190</v>
      </c>
      <c r="I18" t="s">
        <v>222</v>
      </c>
      <c r="J18" t="s">
        <v>223</v>
      </c>
      <c r="K18" t="s">
        <v>224</v>
      </c>
      <c r="L18" t="s">
        <v>970</v>
      </c>
      <c r="M18" t="s">
        <v>226</v>
      </c>
      <c r="N18" t="s">
        <v>64</v>
      </c>
      <c r="O18" t="s">
        <v>203</v>
      </c>
      <c r="P18" t="s">
        <v>227</v>
      </c>
      <c r="Q18" t="s">
        <v>46</v>
      </c>
      <c r="R18" t="s">
        <v>212</v>
      </c>
      <c r="U18" t="s">
        <v>939</v>
      </c>
    </row>
    <row r="19" spans="1:21" x14ac:dyDescent="0.25">
      <c r="A19" t="s">
        <v>907</v>
      </c>
      <c r="B19" t="s">
        <v>147</v>
      </c>
      <c r="C19" t="s">
        <v>148</v>
      </c>
      <c r="D19" t="s">
        <v>26</v>
      </c>
      <c r="E19">
        <v>15407</v>
      </c>
      <c r="F19" t="s">
        <v>27</v>
      </c>
      <c r="G19" t="s">
        <v>28</v>
      </c>
      <c r="H19" t="s">
        <v>149</v>
      </c>
      <c r="I19" t="s">
        <v>150</v>
      </c>
      <c r="J19" t="s">
        <v>151</v>
      </c>
      <c r="K19" t="s">
        <v>152</v>
      </c>
      <c r="L19" t="s">
        <v>153</v>
      </c>
      <c r="M19" t="s">
        <v>154</v>
      </c>
      <c r="N19" t="s">
        <v>64</v>
      </c>
      <c r="O19" t="s">
        <v>155</v>
      </c>
      <c r="P19" t="s">
        <v>156</v>
      </c>
      <c r="U19" t="s">
        <v>939</v>
      </c>
    </row>
    <row r="20" spans="1:21" x14ac:dyDescent="0.25">
      <c r="A20" t="s">
        <v>795</v>
      </c>
      <c r="B20" t="s">
        <v>50</v>
      </c>
      <c r="C20" t="s">
        <v>39</v>
      </c>
      <c r="D20" t="s">
        <v>26</v>
      </c>
      <c r="E20">
        <v>15407</v>
      </c>
      <c r="F20" t="s">
        <v>27</v>
      </c>
      <c r="G20" t="s">
        <v>28</v>
      </c>
      <c r="H20" t="s">
        <v>62</v>
      </c>
      <c r="I20" t="s">
        <v>63</v>
      </c>
      <c r="J20" t="s">
        <v>52</v>
      </c>
      <c r="K20" t="s">
        <v>53</v>
      </c>
      <c r="L20" t="s">
        <v>54</v>
      </c>
      <c r="M20" t="s">
        <v>55</v>
      </c>
      <c r="N20" t="s">
        <v>64</v>
      </c>
      <c r="O20" t="s">
        <v>792</v>
      </c>
      <c r="P20" t="s">
        <v>834</v>
      </c>
      <c r="Q20" t="s">
        <v>65</v>
      </c>
      <c r="R20" t="s">
        <v>66</v>
      </c>
      <c r="U20" t="s">
        <v>939</v>
      </c>
    </row>
    <row r="21" spans="1:21" x14ac:dyDescent="0.25">
      <c r="A21" t="s">
        <v>795</v>
      </c>
      <c r="B21" t="s">
        <v>50</v>
      </c>
      <c r="C21" t="s">
        <v>47</v>
      </c>
      <c r="D21" t="s">
        <v>26</v>
      </c>
      <c r="E21">
        <v>15407</v>
      </c>
      <c r="F21" t="s">
        <v>27</v>
      </c>
      <c r="G21" t="s">
        <v>28</v>
      </c>
      <c r="H21" t="s">
        <v>40</v>
      </c>
      <c r="I21" t="s">
        <v>51</v>
      </c>
      <c r="J21" t="s">
        <v>52</v>
      </c>
      <c r="K21" t="s">
        <v>53</v>
      </c>
      <c r="L21" t="s">
        <v>54</v>
      </c>
      <c r="M21" t="s">
        <v>55</v>
      </c>
      <c r="N21" t="s">
        <v>64</v>
      </c>
      <c r="O21" t="s">
        <v>792</v>
      </c>
      <c r="P21" t="s">
        <v>835</v>
      </c>
      <c r="Q21" t="s">
        <v>65</v>
      </c>
      <c r="R21" t="s">
        <v>66</v>
      </c>
      <c r="U21" t="s">
        <v>939</v>
      </c>
    </row>
    <row r="22" spans="1:21" x14ac:dyDescent="0.25">
      <c r="A22" t="s">
        <v>795</v>
      </c>
      <c r="B22" t="s">
        <v>50</v>
      </c>
      <c r="C22" t="s">
        <v>25</v>
      </c>
      <c r="D22" t="s">
        <v>26</v>
      </c>
      <c r="E22">
        <v>15407</v>
      </c>
      <c r="F22" t="s">
        <v>27</v>
      </c>
      <c r="G22" t="s">
        <v>28</v>
      </c>
      <c r="H22" t="s">
        <v>57</v>
      </c>
      <c r="I22" t="s">
        <v>51</v>
      </c>
      <c r="J22" t="s">
        <v>52</v>
      </c>
      <c r="K22" t="s">
        <v>53</v>
      </c>
      <c r="L22" t="s">
        <v>54</v>
      </c>
      <c r="M22" t="s">
        <v>55</v>
      </c>
      <c r="N22" t="s">
        <v>64</v>
      </c>
      <c r="O22" t="s">
        <v>792</v>
      </c>
      <c r="P22" t="s">
        <v>56</v>
      </c>
      <c r="Q22" t="s">
        <v>65</v>
      </c>
      <c r="R22" t="s">
        <v>66</v>
      </c>
      <c r="U22" t="s">
        <v>939</v>
      </c>
    </row>
    <row r="23" spans="1:21" x14ac:dyDescent="0.25">
      <c r="A23" t="s">
        <v>795</v>
      </c>
      <c r="B23" t="s">
        <v>50</v>
      </c>
      <c r="C23" t="s">
        <v>67</v>
      </c>
      <c r="D23" t="s">
        <v>26</v>
      </c>
      <c r="E23">
        <v>15407</v>
      </c>
      <c r="F23" t="s">
        <v>27</v>
      </c>
      <c r="G23" t="s">
        <v>28</v>
      </c>
      <c r="H23" t="s">
        <v>68</v>
      </c>
      <c r="I23" t="s">
        <v>60</v>
      </c>
      <c r="J23" t="s">
        <v>52</v>
      </c>
      <c r="K23" t="s">
        <v>53</v>
      </c>
      <c r="L23" t="s">
        <v>54</v>
      </c>
      <c r="M23" t="s">
        <v>55</v>
      </c>
      <c r="N23" t="s">
        <v>716</v>
      </c>
      <c r="P23" t="s">
        <v>61</v>
      </c>
      <c r="Q23" t="s">
        <v>46</v>
      </c>
      <c r="R23" t="s">
        <v>306</v>
      </c>
      <c r="U23" t="s">
        <v>939</v>
      </c>
    </row>
    <row r="24" spans="1:21" x14ac:dyDescent="0.25">
      <c r="A24" t="s">
        <v>795</v>
      </c>
      <c r="B24" t="s">
        <v>50</v>
      </c>
      <c r="C24" t="s">
        <v>58</v>
      </c>
      <c r="D24" t="s">
        <v>26</v>
      </c>
      <c r="E24">
        <v>15407</v>
      </c>
      <c r="F24" t="s">
        <v>27</v>
      </c>
      <c r="G24" t="s">
        <v>28</v>
      </c>
      <c r="H24" t="s">
        <v>59</v>
      </c>
      <c r="I24" t="s">
        <v>60</v>
      </c>
      <c r="J24" t="s">
        <v>52</v>
      </c>
      <c r="K24" t="s">
        <v>53</v>
      </c>
      <c r="L24" t="s">
        <v>54</v>
      </c>
      <c r="M24" t="s">
        <v>55</v>
      </c>
      <c r="N24" t="s">
        <v>716</v>
      </c>
      <c r="P24" t="s">
        <v>61</v>
      </c>
      <c r="Q24" t="s">
        <v>46</v>
      </c>
      <c r="R24" t="s">
        <v>306</v>
      </c>
      <c r="U24" t="s">
        <v>939</v>
      </c>
    </row>
    <row r="25" spans="1:21" x14ac:dyDescent="0.25">
      <c r="A25" t="s">
        <v>795</v>
      </c>
      <c r="B25" t="s">
        <v>50</v>
      </c>
      <c r="C25" t="s">
        <v>69</v>
      </c>
      <c r="D25" t="s">
        <v>26</v>
      </c>
      <c r="E25">
        <v>15407</v>
      </c>
      <c r="F25" t="s">
        <v>27</v>
      </c>
      <c r="G25" t="s">
        <v>28</v>
      </c>
      <c r="H25" t="s">
        <v>70</v>
      </c>
      <c r="I25" t="s">
        <v>60</v>
      </c>
      <c r="J25" t="s">
        <v>52</v>
      </c>
      <c r="K25" t="s">
        <v>53</v>
      </c>
      <c r="L25" t="s">
        <v>54</v>
      </c>
      <c r="M25" t="s">
        <v>55</v>
      </c>
      <c r="N25" t="s">
        <v>716</v>
      </c>
      <c r="P25" t="s">
        <v>61</v>
      </c>
      <c r="Q25" t="s">
        <v>46</v>
      </c>
      <c r="R25" t="s">
        <v>306</v>
      </c>
      <c r="U25" t="s">
        <v>939</v>
      </c>
    </row>
    <row r="26" spans="1:21" x14ac:dyDescent="0.25">
      <c r="A26" t="s">
        <v>793</v>
      </c>
      <c r="B26" t="s">
        <v>114</v>
      </c>
      <c r="C26" t="s">
        <v>47</v>
      </c>
      <c r="D26" t="s">
        <v>26</v>
      </c>
      <c r="E26">
        <v>15407</v>
      </c>
      <c r="F26" t="s">
        <v>27</v>
      </c>
      <c r="G26" t="s">
        <v>28</v>
      </c>
      <c r="H26" t="s">
        <v>115</v>
      </c>
      <c r="I26" t="s">
        <v>116</v>
      </c>
      <c r="J26" t="s">
        <v>117</v>
      </c>
      <c r="K26" t="s">
        <v>118</v>
      </c>
      <c r="L26" t="s">
        <v>119</v>
      </c>
      <c r="M26" t="s">
        <v>120</v>
      </c>
      <c r="N26" t="s">
        <v>64</v>
      </c>
      <c r="O26" t="s">
        <v>792</v>
      </c>
      <c r="P26" t="s">
        <v>121</v>
      </c>
      <c r="Q26" t="s">
        <v>46</v>
      </c>
      <c r="R26" t="s">
        <v>122</v>
      </c>
      <c r="S26">
        <v>122451.84</v>
      </c>
      <c r="T26">
        <v>97184</v>
      </c>
      <c r="U26" t="s">
        <v>939</v>
      </c>
    </row>
    <row r="27" spans="1:21" x14ac:dyDescent="0.25">
      <c r="A27" t="s">
        <v>765</v>
      </c>
      <c r="B27" t="s">
        <v>38</v>
      </c>
      <c r="C27" t="s">
        <v>39</v>
      </c>
      <c r="D27" t="s">
        <v>26</v>
      </c>
      <c r="E27">
        <v>15407</v>
      </c>
      <c r="F27" t="s">
        <v>27</v>
      </c>
      <c r="G27" t="s">
        <v>28</v>
      </c>
      <c r="H27" t="s">
        <v>40</v>
      </c>
      <c r="I27" t="s">
        <v>41</v>
      </c>
      <c r="J27" t="s">
        <v>42</v>
      </c>
      <c r="K27" t="s">
        <v>43</v>
      </c>
      <c r="L27" t="s">
        <v>44</v>
      </c>
      <c r="M27" t="s">
        <v>45</v>
      </c>
      <c r="N27" t="s">
        <v>716</v>
      </c>
      <c r="P27" t="s">
        <v>794</v>
      </c>
      <c r="Q27" t="s">
        <v>46</v>
      </c>
      <c r="R27" t="s">
        <v>306</v>
      </c>
      <c r="U27" t="s">
        <v>939</v>
      </c>
    </row>
    <row r="28" spans="1:21" x14ac:dyDescent="0.25">
      <c r="A28" t="s">
        <v>752</v>
      </c>
      <c r="B28" t="s">
        <v>38</v>
      </c>
      <c r="C28" t="s">
        <v>47</v>
      </c>
      <c r="D28" t="s">
        <v>26</v>
      </c>
      <c r="E28">
        <v>15407</v>
      </c>
      <c r="F28" t="s">
        <v>27</v>
      </c>
      <c r="G28" t="s">
        <v>28</v>
      </c>
      <c r="H28" t="s">
        <v>40</v>
      </c>
      <c r="I28" t="s">
        <v>48</v>
      </c>
      <c r="J28" t="s">
        <v>42</v>
      </c>
      <c r="K28" t="s">
        <v>43</v>
      </c>
      <c r="L28" t="s">
        <v>44</v>
      </c>
      <c r="M28" t="s">
        <v>45</v>
      </c>
      <c r="N28" t="s">
        <v>64</v>
      </c>
      <c r="O28" t="s">
        <v>792</v>
      </c>
      <c r="P28" t="s">
        <v>813</v>
      </c>
      <c r="Q28" t="s">
        <v>36</v>
      </c>
      <c r="R28" t="s">
        <v>306</v>
      </c>
      <c r="U28" t="s">
        <v>939</v>
      </c>
    </row>
    <row r="29" spans="1:21" x14ac:dyDescent="0.25">
      <c r="A29" t="s">
        <v>752</v>
      </c>
      <c r="B29" t="s">
        <v>94</v>
      </c>
      <c r="C29" t="s">
        <v>47</v>
      </c>
      <c r="D29" t="s">
        <v>26</v>
      </c>
      <c r="E29">
        <v>15407</v>
      </c>
      <c r="F29" t="s">
        <v>27</v>
      </c>
      <c r="G29" t="s">
        <v>28</v>
      </c>
      <c r="H29" t="s">
        <v>95</v>
      </c>
      <c r="I29" t="s">
        <v>96</v>
      </c>
      <c r="J29" t="s">
        <v>97</v>
      </c>
      <c r="K29" t="s">
        <v>98</v>
      </c>
      <c r="L29" t="s">
        <v>99</v>
      </c>
      <c r="M29" t="s">
        <v>45</v>
      </c>
      <c r="N29" t="s">
        <v>716</v>
      </c>
      <c r="P29" t="s">
        <v>814</v>
      </c>
      <c r="Q29" t="s">
        <v>36</v>
      </c>
      <c r="R29" t="s">
        <v>37</v>
      </c>
      <c r="T29">
        <v>19642.857142857141</v>
      </c>
      <c r="U29" t="s">
        <v>939</v>
      </c>
    </row>
    <row r="30" spans="1:21" x14ac:dyDescent="0.25">
      <c r="A30" t="s">
        <v>762</v>
      </c>
      <c r="B30" t="s">
        <v>175</v>
      </c>
      <c r="C30" t="s">
        <v>39</v>
      </c>
      <c r="D30" t="s">
        <v>26</v>
      </c>
      <c r="E30">
        <v>15407</v>
      </c>
      <c r="F30" t="s">
        <v>27</v>
      </c>
      <c r="G30" t="s">
        <v>28</v>
      </c>
      <c r="H30" t="s">
        <v>198</v>
      </c>
      <c r="I30" t="s">
        <v>177</v>
      </c>
      <c r="J30" t="s">
        <v>178</v>
      </c>
      <c r="K30" t="s">
        <v>969</v>
      </c>
      <c r="L30" t="s">
        <v>180</v>
      </c>
      <c r="M30" t="s">
        <v>181</v>
      </c>
      <c r="N30" t="s">
        <v>64</v>
      </c>
      <c r="O30" t="s">
        <v>836</v>
      </c>
      <c r="P30" t="s">
        <v>199</v>
      </c>
      <c r="Q30" t="s">
        <v>36</v>
      </c>
      <c r="R30" t="s">
        <v>174</v>
      </c>
      <c r="S30">
        <v>13650</v>
      </c>
      <c r="T30">
        <v>10833.333333333334</v>
      </c>
      <c r="U30" t="s">
        <v>939</v>
      </c>
    </row>
    <row r="31" spans="1:21" x14ac:dyDescent="0.25">
      <c r="A31" t="s">
        <v>762</v>
      </c>
      <c r="B31" t="s">
        <v>175</v>
      </c>
      <c r="C31" t="s">
        <v>47</v>
      </c>
      <c r="D31" t="s">
        <v>26</v>
      </c>
      <c r="E31">
        <v>15407</v>
      </c>
      <c r="F31" t="s">
        <v>27</v>
      </c>
      <c r="G31" t="s">
        <v>28</v>
      </c>
      <c r="H31" t="s">
        <v>200</v>
      </c>
      <c r="I31" t="s">
        <v>186</v>
      </c>
      <c r="J31" t="s">
        <v>178</v>
      </c>
      <c r="K31" t="s">
        <v>969</v>
      </c>
      <c r="L31" t="s">
        <v>180</v>
      </c>
      <c r="M31" t="s">
        <v>181</v>
      </c>
      <c r="N31" t="s">
        <v>64</v>
      </c>
      <c r="O31" t="s">
        <v>837</v>
      </c>
      <c r="P31" t="s">
        <v>201</v>
      </c>
      <c r="Q31" t="s">
        <v>36</v>
      </c>
      <c r="R31" t="s">
        <v>174</v>
      </c>
      <c r="S31">
        <v>12894</v>
      </c>
      <c r="T31">
        <v>10233.333333333334</v>
      </c>
      <c r="U31" t="s">
        <v>939</v>
      </c>
    </row>
    <row r="32" spans="1:21" x14ac:dyDescent="0.25">
      <c r="A32" t="s">
        <v>762</v>
      </c>
      <c r="B32" t="s">
        <v>175</v>
      </c>
      <c r="C32" t="s">
        <v>25</v>
      </c>
      <c r="D32" t="s">
        <v>26</v>
      </c>
      <c r="E32">
        <v>15407</v>
      </c>
      <c r="F32" t="s">
        <v>27</v>
      </c>
      <c r="G32" t="s">
        <v>28</v>
      </c>
      <c r="H32" t="s">
        <v>70</v>
      </c>
      <c r="I32" t="s">
        <v>186</v>
      </c>
      <c r="J32" t="s">
        <v>178</v>
      </c>
      <c r="K32" t="s">
        <v>969</v>
      </c>
      <c r="L32" t="s">
        <v>180</v>
      </c>
      <c r="M32" t="s">
        <v>181</v>
      </c>
      <c r="N32" t="s">
        <v>716</v>
      </c>
      <c r="P32" t="s">
        <v>187</v>
      </c>
      <c r="Q32" t="s">
        <v>791</v>
      </c>
      <c r="R32" t="s">
        <v>306</v>
      </c>
      <c r="U32" t="s">
        <v>939</v>
      </c>
    </row>
    <row r="33" spans="1:21" x14ac:dyDescent="0.25">
      <c r="A33" t="s">
        <v>762</v>
      </c>
      <c r="B33" t="s">
        <v>175</v>
      </c>
      <c r="C33" t="s">
        <v>67</v>
      </c>
      <c r="D33" t="s">
        <v>26</v>
      </c>
      <c r="E33">
        <v>15407</v>
      </c>
      <c r="F33" t="s">
        <v>27</v>
      </c>
      <c r="G33" t="s">
        <v>28</v>
      </c>
      <c r="H33" t="s">
        <v>184</v>
      </c>
      <c r="I33" t="s">
        <v>177</v>
      </c>
      <c r="J33" t="s">
        <v>178</v>
      </c>
      <c r="K33" t="s">
        <v>969</v>
      </c>
      <c r="L33" t="s">
        <v>180</v>
      </c>
      <c r="M33" t="s">
        <v>181</v>
      </c>
      <c r="N33" t="s">
        <v>64</v>
      </c>
      <c r="O33" t="s">
        <v>799</v>
      </c>
      <c r="P33" t="s">
        <v>185</v>
      </c>
      <c r="Q33" t="s">
        <v>185</v>
      </c>
      <c r="R33" t="s">
        <v>306</v>
      </c>
      <c r="U33" t="s">
        <v>939</v>
      </c>
    </row>
    <row r="34" spans="1:21" x14ac:dyDescent="0.25">
      <c r="A34" t="s">
        <v>762</v>
      </c>
      <c r="B34" t="s">
        <v>175</v>
      </c>
      <c r="C34" t="s">
        <v>58</v>
      </c>
      <c r="D34" t="s">
        <v>26</v>
      </c>
      <c r="E34">
        <v>15407</v>
      </c>
      <c r="F34" t="s">
        <v>27</v>
      </c>
      <c r="G34" t="s">
        <v>28</v>
      </c>
      <c r="H34" t="s">
        <v>110</v>
      </c>
      <c r="I34" t="s">
        <v>192</v>
      </c>
      <c r="J34" t="s">
        <v>178</v>
      </c>
      <c r="K34" t="s">
        <v>969</v>
      </c>
      <c r="L34" t="s">
        <v>180</v>
      </c>
      <c r="M34" t="s">
        <v>181</v>
      </c>
      <c r="N34" t="s">
        <v>64</v>
      </c>
      <c r="O34" t="s">
        <v>826</v>
      </c>
      <c r="P34" t="s">
        <v>193</v>
      </c>
      <c r="R34" t="s">
        <v>194</v>
      </c>
      <c r="U34" t="s">
        <v>939</v>
      </c>
    </row>
    <row r="35" spans="1:21" x14ac:dyDescent="0.25">
      <c r="A35" t="s">
        <v>762</v>
      </c>
      <c r="B35" t="s">
        <v>175</v>
      </c>
      <c r="C35" t="s">
        <v>69</v>
      </c>
      <c r="D35" t="s">
        <v>26</v>
      </c>
      <c r="E35">
        <v>15407</v>
      </c>
      <c r="F35" t="s">
        <v>27</v>
      </c>
      <c r="G35" t="s">
        <v>28</v>
      </c>
      <c r="H35" t="s">
        <v>184</v>
      </c>
      <c r="I35" t="s">
        <v>195</v>
      </c>
      <c r="J35" t="s">
        <v>178</v>
      </c>
      <c r="K35" t="s">
        <v>969</v>
      </c>
      <c r="L35" t="s">
        <v>180</v>
      </c>
      <c r="M35" t="s">
        <v>181</v>
      </c>
      <c r="N35" t="s">
        <v>64</v>
      </c>
      <c r="O35" t="s">
        <v>792</v>
      </c>
      <c r="P35" t="s">
        <v>196</v>
      </c>
      <c r="Q35" t="s">
        <v>46</v>
      </c>
      <c r="R35" t="s">
        <v>197</v>
      </c>
      <c r="S35">
        <v>26544</v>
      </c>
      <c r="T35">
        <v>21066.666666666668</v>
      </c>
      <c r="U35" t="s">
        <v>939</v>
      </c>
    </row>
    <row r="36" spans="1:21" x14ac:dyDescent="0.25">
      <c r="A36" t="s">
        <v>762</v>
      </c>
      <c r="B36" t="s">
        <v>175</v>
      </c>
      <c r="C36" t="s">
        <v>101</v>
      </c>
      <c r="D36" t="s">
        <v>26</v>
      </c>
      <c r="E36">
        <v>15407</v>
      </c>
      <c r="F36" t="s">
        <v>27</v>
      </c>
      <c r="G36" t="s">
        <v>28</v>
      </c>
      <c r="H36" t="s">
        <v>188</v>
      </c>
      <c r="I36" t="s">
        <v>73</v>
      </c>
      <c r="J36" t="s">
        <v>178</v>
      </c>
      <c r="K36" t="s">
        <v>969</v>
      </c>
      <c r="L36" t="s">
        <v>180</v>
      </c>
      <c r="M36" t="s">
        <v>181</v>
      </c>
      <c r="N36" t="s">
        <v>64</v>
      </c>
      <c r="O36" t="s">
        <v>915</v>
      </c>
      <c r="P36" t="s">
        <v>189</v>
      </c>
      <c r="U36" t="s">
        <v>939</v>
      </c>
    </row>
    <row r="37" spans="1:21" x14ac:dyDescent="0.25">
      <c r="A37" t="s">
        <v>762</v>
      </c>
      <c r="B37" t="s">
        <v>175</v>
      </c>
      <c r="C37" t="s">
        <v>90</v>
      </c>
      <c r="D37" t="s">
        <v>26</v>
      </c>
      <c r="E37">
        <v>15407</v>
      </c>
      <c r="F37" t="s">
        <v>27</v>
      </c>
      <c r="G37" t="s">
        <v>28</v>
      </c>
      <c r="H37" t="s">
        <v>190</v>
      </c>
      <c r="I37" t="s">
        <v>73</v>
      </c>
      <c r="J37" t="s">
        <v>178</v>
      </c>
      <c r="K37" t="s">
        <v>969</v>
      </c>
      <c r="L37" t="s">
        <v>180</v>
      </c>
      <c r="M37" t="s">
        <v>181</v>
      </c>
      <c r="N37" t="s">
        <v>64</v>
      </c>
      <c r="O37" t="s">
        <v>915</v>
      </c>
      <c r="P37" t="s">
        <v>191</v>
      </c>
      <c r="U37" t="s">
        <v>939</v>
      </c>
    </row>
    <row r="38" spans="1:21" x14ac:dyDescent="0.25">
      <c r="A38" t="s">
        <v>762</v>
      </c>
      <c r="B38" t="s">
        <v>175</v>
      </c>
      <c r="C38" t="s">
        <v>79</v>
      </c>
      <c r="D38" t="s">
        <v>26</v>
      </c>
      <c r="E38">
        <v>15407</v>
      </c>
      <c r="F38" t="s">
        <v>27</v>
      </c>
      <c r="G38" t="s">
        <v>28</v>
      </c>
      <c r="H38" t="s">
        <v>176</v>
      </c>
      <c r="I38" t="s">
        <v>177</v>
      </c>
      <c r="J38" t="s">
        <v>178</v>
      </c>
      <c r="K38" t="s">
        <v>969</v>
      </c>
      <c r="L38" t="s">
        <v>180</v>
      </c>
      <c r="M38" t="s">
        <v>181</v>
      </c>
      <c r="N38" t="s">
        <v>716</v>
      </c>
      <c r="P38" t="s">
        <v>763</v>
      </c>
      <c r="Q38" t="s">
        <v>746</v>
      </c>
      <c r="R38" t="s">
        <v>183</v>
      </c>
      <c r="U38" t="s">
        <v>939</v>
      </c>
    </row>
    <row r="39" spans="1:21" x14ac:dyDescent="0.25">
      <c r="A39" t="s">
        <v>738</v>
      </c>
      <c r="B39" t="s">
        <v>24</v>
      </c>
      <c r="C39" t="s">
        <v>25</v>
      </c>
      <c r="D39" t="s">
        <v>26</v>
      </c>
      <c r="E39">
        <v>15407</v>
      </c>
      <c r="F39" t="s">
        <v>27</v>
      </c>
      <c r="G39" t="s">
        <v>28</v>
      </c>
      <c r="H39" t="s">
        <v>29</v>
      </c>
      <c r="I39" t="s">
        <v>30</v>
      </c>
      <c r="J39" t="s">
        <v>31</v>
      </c>
      <c r="K39" t="s">
        <v>32</v>
      </c>
      <c r="L39" t="s">
        <v>33</v>
      </c>
      <c r="M39" t="s">
        <v>34</v>
      </c>
      <c r="N39" t="s">
        <v>716</v>
      </c>
      <c r="P39" t="s">
        <v>35</v>
      </c>
      <c r="Q39" t="s">
        <v>36</v>
      </c>
      <c r="R39" t="s">
        <v>37</v>
      </c>
      <c r="U39" t="s">
        <v>939</v>
      </c>
    </row>
    <row r="40" spans="1:21" x14ac:dyDescent="0.25">
      <c r="A40" t="s">
        <v>962</v>
      </c>
      <c r="B40" t="s">
        <v>961</v>
      </c>
      <c r="C40" t="s">
        <v>39</v>
      </c>
      <c r="D40" t="s">
        <v>26</v>
      </c>
      <c r="E40">
        <v>15407</v>
      </c>
      <c r="F40" t="s">
        <v>27</v>
      </c>
      <c r="G40" t="s">
        <v>28</v>
      </c>
      <c r="H40" t="s">
        <v>966</v>
      </c>
      <c r="I40" t="s">
        <v>676</v>
      </c>
      <c r="J40" t="s">
        <v>958</v>
      </c>
      <c r="K40" t="s">
        <v>957</v>
      </c>
      <c r="L40" t="s">
        <v>956</v>
      </c>
      <c r="M40" t="s">
        <v>955</v>
      </c>
      <c r="N40" t="s">
        <v>64</v>
      </c>
      <c r="O40" t="s">
        <v>954</v>
      </c>
      <c r="P40" t="s">
        <v>965</v>
      </c>
      <c r="U40" t="s">
        <v>939</v>
      </c>
    </row>
    <row r="41" spans="1:21" x14ac:dyDescent="0.25">
      <c r="A41" t="s">
        <v>962</v>
      </c>
      <c r="B41" t="s">
        <v>961</v>
      </c>
      <c r="C41" t="s">
        <v>47</v>
      </c>
      <c r="D41" t="s">
        <v>26</v>
      </c>
      <c r="E41">
        <v>15407</v>
      </c>
      <c r="F41" t="s">
        <v>27</v>
      </c>
      <c r="G41" t="s">
        <v>28</v>
      </c>
      <c r="H41" t="s">
        <v>158</v>
      </c>
      <c r="I41" t="s">
        <v>964</v>
      </c>
      <c r="J41" t="s">
        <v>958</v>
      </c>
      <c r="K41" t="s">
        <v>957</v>
      </c>
      <c r="L41" t="s">
        <v>956</v>
      </c>
      <c r="M41" t="s">
        <v>955</v>
      </c>
      <c r="N41" t="s">
        <v>64</v>
      </c>
      <c r="O41" t="s">
        <v>954</v>
      </c>
      <c r="P41" t="s">
        <v>963</v>
      </c>
      <c r="U41" t="s">
        <v>939</v>
      </c>
    </row>
    <row r="42" spans="1:21" x14ac:dyDescent="0.25">
      <c r="A42" t="s">
        <v>962</v>
      </c>
      <c r="B42" t="s">
        <v>961</v>
      </c>
      <c r="C42" t="s">
        <v>25</v>
      </c>
      <c r="D42" t="s">
        <v>26</v>
      </c>
      <c r="E42">
        <v>15407</v>
      </c>
      <c r="F42" t="s">
        <v>27</v>
      </c>
      <c r="G42" t="s">
        <v>28</v>
      </c>
      <c r="H42" t="s">
        <v>966</v>
      </c>
      <c r="I42" t="s">
        <v>968</v>
      </c>
      <c r="J42" t="s">
        <v>958</v>
      </c>
      <c r="K42" t="s">
        <v>957</v>
      </c>
      <c r="L42" t="s">
        <v>956</v>
      </c>
      <c r="M42" t="s">
        <v>955</v>
      </c>
      <c r="N42" t="s">
        <v>64</v>
      </c>
      <c r="O42" t="s">
        <v>954</v>
      </c>
      <c r="P42" t="s">
        <v>967</v>
      </c>
      <c r="U42" t="s">
        <v>939</v>
      </c>
    </row>
    <row r="43" spans="1:21" x14ac:dyDescent="0.25">
      <c r="A43" t="s">
        <v>962</v>
      </c>
      <c r="B43" t="s">
        <v>961</v>
      </c>
      <c r="C43" t="s">
        <v>67</v>
      </c>
      <c r="D43" t="s">
        <v>26</v>
      </c>
      <c r="E43">
        <v>15407</v>
      </c>
      <c r="F43" t="s">
        <v>27</v>
      </c>
      <c r="G43" t="s">
        <v>28</v>
      </c>
      <c r="H43" t="s">
        <v>960</v>
      </c>
      <c r="I43" t="s">
        <v>959</v>
      </c>
      <c r="J43" t="s">
        <v>958</v>
      </c>
      <c r="K43" t="s">
        <v>957</v>
      </c>
      <c r="L43" t="s">
        <v>956</v>
      </c>
      <c r="M43" t="s">
        <v>955</v>
      </c>
      <c r="N43" t="s">
        <v>64</v>
      </c>
      <c r="O43" t="s">
        <v>954</v>
      </c>
      <c r="P43" t="s">
        <v>953</v>
      </c>
      <c r="U43" t="s">
        <v>939</v>
      </c>
    </row>
    <row r="44" spans="1:21" x14ac:dyDescent="0.25">
      <c r="A44" t="s">
        <v>947</v>
      </c>
      <c r="B44" t="s">
        <v>946</v>
      </c>
      <c r="C44" t="s">
        <v>39</v>
      </c>
      <c r="D44" t="s">
        <v>26</v>
      </c>
      <c r="E44">
        <v>15407</v>
      </c>
      <c r="F44" t="s">
        <v>27</v>
      </c>
      <c r="G44" t="s">
        <v>28</v>
      </c>
      <c r="H44" t="s">
        <v>950</v>
      </c>
      <c r="I44" t="s">
        <v>949</v>
      </c>
      <c r="J44" t="s">
        <v>944</v>
      </c>
      <c r="K44" t="s">
        <v>943</v>
      </c>
      <c r="L44" t="s">
        <v>942</v>
      </c>
      <c r="M44" t="s">
        <v>941</v>
      </c>
      <c r="N44" t="s">
        <v>716</v>
      </c>
      <c r="P44" t="s">
        <v>948</v>
      </c>
      <c r="Q44" t="s">
        <v>46</v>
      </c>
      <c r="U44" t="s">
        <v>939</v>
      </c>
    </row>
    <row r="45" spans="1:21" x14ac:dyDescent="0.25">
      <c r="A45" t="s">
        <v>947</v>
      </c>
      <c r="B45" t="s">
        <v>946</v>
      </c>
      <c r="C45" t="s">
        <v>47</v>
      </c>
      <c r="D45" t="s">
        <v>26</v>
      </c>
      <c r="E45">
        <v>15407</v>
      </c>
      <c r="F45" t="s">
        <v>27</v>
      </c>
      <c r="G45" t="s">
        <v>28</v>
      </c>
      <c r="H45" t="s">
        <v>550</v>
      </c>
      <c r="I45" t="s">
        <v>945</v>
      </c>
      <c r="J45" t="s">
        <v>944</v>
      </c>
      <c r="K45" t="s">
        <v>943</v>
      </c>
      <c r="L45" t="s">
        <v>942</v>
      </c>
      <c r="M45" t="s">
        <v>941</v>
      </c>
      <c r="N45" t="s">
        <v>716</v>
      </c>
      <c r="P45" t="s">
        <v>940</v>
      </c>
      <c r="Q45" t="s">
        <v>83</v>
      </c>
      <c r="U45" t="s">
        <v>939</v>
      </c>
    </row>
    <row r="46" spans="1:21" x14ac:dyDescent="0.25">
      <c r="A46" t="s">
        <v>947</v>
      </c>
      <c r="B46" t="s">
        <v>946</v>
      </c>
      <c r="C46" t="s">
        <v>25</v>
      </c>
      <c r="D46" t="s">
        <v>26</v>
      </c>
      <c r="E46">
        <v>15407</v>
      </c>
      <c r="F46" t="s">
        <v>27</v>
      </c>
      <c r="G46" t="s">
        <v>28</v>
      </c>
      <c r="H46" t="s">
        <v>110</v>
      </c>
      <c r="I46" t="s">
        <v>111</v>
      </c>
      <c r="J46" t="s">
        <v>944</v>
      </c>
      <c r="K46" t="s">
        <v>943</v>
      </c>
      <c r="L46" t="s">
        <v>942</v>
      </c>
      <c r="M46" t="s">
        <v>941</v>
      </c>
      <c r="N46" t="s">
        <v>64</v>
      </c>
      <c r="O46" t="s">
        <v>952</v>
      </c>
      <c r="P46" t="s">
        <v>951</v>
      </c>
      <c r="U46" t="s">
        <v>939</v>
      </c>
    </row>
    <row r="47" spans="1:21" x14ac:dyDescent="0.25">
      <c r="A47" t="s">
        <v>938</v>
      </c>
      <c r="C47">
        <v>1</v>
      </c>
      <c r="E47">
        <v>15407</v>
      </c>
      <c r="F47" t="s">
        <v>27</v>
      </c>
      <c r="G47" t="s">
        <v>28</v>
      </c>
      <c r="H47">
        <v>6042</v>
      </c>
      <c r="I47">
        <v>46.82</v>
      </c>
      <c r="M47" s="5">
        <v>45392</v>
      </c>
      <c r="N47" t="s">
        <v>716</v>
      </c>
      <c r="P47" t="s">
        <v>345</v>
      </c>
      <c r="Q47" t="s">
        <v>36</v>
      </c>
      <c r="R47" t="s">
        <v>37</v>
      </c>
      <c r="U47" t="s">
        <v>934</v>
      </c>
    </row>
    <row r="48" spans="1:21" x14ac:dyDescent="0.25">
      <c r="A48" t="s">
        <v>937</v>
      </c>
      <c r="C48">
        <v>1</v>
      </c>
      <c r="E48">
        <v>15407</v>
      </c>
      <c r="F48" t="s">
        <v>27</v>
      </c>
      <c r="G48" t="s">
        <v>28</v>
      </c>
      <c r="H48">
        <v>6042</v>
      </c>
      <c r="I48">
        <v>28</v>
      </c>
      <c r="M48" s="5">
        <v>45392</v>
      </c>
      <c r="N48" t="s">
        <v>716</v>
      </c>
      <c r="P48" t="s">
        <v>345</v>
      </c>
      <c r="Q48" t="s">
        <v>36</v>
      </c>
      <c r="R48" t="s">
        <v>37</v>
      </c>
      <c r="U48" t="s">
        <v>934</v>
      </c>
    </row>
    <row r="49" spans="1:21" x14ac:dyDescent="0.25">
      <c r="A49" t="s">
        <v>935</v>
      </c>
      <c r="C49">
        <v>1</v>
      </c>
      <c r="E49">
        <v>15407</v>
      </c>
      <c r="F49" t="s">
        <v>27</v>
      </c>
      <c r="G49" t="s">
        <v>28</v>
      </c>
      <c r="H49">
        <v>6042</v>
      </c>
      <c r="I49">
        <v>20</v>
      </c>
      <c r="M49" s="5">
        <v>45392</v>
      </c>
      <c r="N49" t="s">
        <v>716</v>
      </c>
      <c r="P49" t="s">
        <v>345</v>
      </c>
      <c r="Q49" t="s">
        <v>36</v>
      </c>
      <c r="R49" t="s">
        <v>37</v>
      </c>
      <c r="U49" t="s">
        <v>934</v>
      </c>
    </row>
    <row r="50" spans="1:21" x14ac:dyDescent="0.25">
      <c r="A50" t="s">
        <v>938</v>
      </c>
      <c r="C50">
        <v>2</v>
      </c>
      <c r="E50">
        <v>15407</v>
      </c>
      <c r="F50" t="s">
        <v>27</v>
      </c>
      <c r="G50" t="s">
        <v>28</v>
      </c>
      <c r="H50">
        <v>2537220</v>
      </c>
      <c r="I50">
        <v>0.8</v>
      </c>
      <c r="M50" s="5">
        <v>45392</v>
      </c>
      <c r="N50" t="s">
        <v>716</v>
      </c>
      <c r="P50" t="s">
        <v>936</v>
      </c>
      <c r="Q50" t="s">
        <v>46</v>
      </c>
      <c r="R50" t="s">
        <v>306</v>
      </c>
      <c r="U50" t="s">
        <v>934</v>
      </c>
    </row>
    <row r="51" spans="1:21" x14ac:dyDescent="0.25">
      <c r="A51" t="s">
        <v>937</v>
      </c>
      <c r="C51">
        <v>2</v>
      </c>
      <c r="E51">
        <v>15407</v>
      </c>
      <c r="F51" t="s">
        <v>27</v>
      </c>
      <c r="G51" t="s">
        <v>28</v>
      </c>
      <c r="H51">
        <v>2537220</v>
      </c>
      <c r="I51">
        <v>0.8</v>
      </c>
      <c r="M51" s="5">
        <v>45392</v>
      </c>
      <c r="N51" t="s">
        <v>716</v>
      </c>
      <c r="P51" t="s">
        <v>936</v>
      </c>
      <c r="Q51" t="s">
        <v>46</v>
      </c>
      <c r="R51" t="s">
        <v>306</v>
      </c>
      <c r="U51" t="s">
        <v>934</v>
      </c>
    </row>
    <row r="52" spans="1:21" x14ac:dyDescent="0.25">
      <c r="A52" t="s">
        <v>935</v>
      </c>
      <c r="C52">
        <v>2</v>
      </c>
      <c r="E52">
        <v>15407</v>
      </c>
      <c r="F52" t="s">
        <v>27</v>
      </c>
      <c r="G52" t="s">
        <v>28</v>
      </c>
      <c r="H52">
        <v>2537220</v>
      </c>
      <c r="I52">
        <v>0.54</v>
      </c>
      <c r="M52" s="5">
        <v>45392</v>
      </c>
      <c r="N52" t="s">
        <v>716</v>
      </c>
      <c r="P52" t="s">
        <v>936</v>
      </c>
      <c r="Q52" t="s">
        <v>46</v>
      </c>
      <c r="R52" t="s">
        <v>306</v>
      </c>
      <c r="U52" t="s">
        <v>934</v>
      </c>
    </row>
    <row r="53" spans="1:21" x14ac:dyDescent="0.25">
      <c r="A53" t="s">
        <v>938</v>
      </c>
      <c r="C53">
        <v>3</v>
      </c>
      <c r="E53">
        <v>15407</v>
      </c>
      <c r="F53" t="s">
        <v>27</v>
      </c>
      <c r="G53" t="s">
        <v>28</v>
      </c>
      <c r="H53">
        <v>12000</v>
      </c>
      <c r="I53">
        <v>7.25</v>
      </c>
      <c r="M53" s="5">
        <v>45392</v>
      </c>
      <c r="N53" t="s">
        <v>716</v>
      </c>
      <c r="P53" t="s">
        <v>78</v>
      </c>
      <c r="Q53" t="s">
        <v>791</v>
      </c>
      <c r="R53" s="12" t="s">
        <v>306</v>
      </c>
      <c r="U53" t="s">
        <v>934</v>
      </c>
    </row>
    <row r="54" spans="1:21" x14ac:dyDescent="0.25">
      <c r="A54" t="s">
        <v>937</v>
      </c>
      <c r="C54">
        <v>3</v>
      </c>
      <c r="E54">
        <v>15407</v>
      </c>
      <c r="F54" t="s">
        <v>27</v>
      </c>
      <c r="G54" t="s">
        <v>28</v>
      </c>
      <c r="H54">
        <v>12000</v>
      </c>
      <c r="I54">
        <v>21</v>
      </c>
      <c r="M54" s="5">
        <v>45392</v>
      </c>
      <c r="N54" t="s">
        <v>716</v>
      </c>
      <c r="P54" t="s">
        <v>78</v>
      </c>
      <c r="Q54" t="s">
        <v>791</v>
      </c>
      <c r="R54" s="12" t="s">
        <v>306</v>
      </c>
      <c r="U54" t="s">
        <v>934</v>
      </c>
    </row>
    <row r="55" spans="1:21" x14ac:dyDescent="0.25">
      <c r="A55" t="s">
        <v>935</v>
      </c>
      <c r="C55">
        <v>3</v>
      </c>
      <c r="E55">
        <v>15407</v>
      </c>
      <c r="F55" t="s">
        <v>27</v>
      </c>
      <c r="G55" t="s">
        <v>28</v>
      </c>
      <c r="H55">
        <v>12000</v>
      </c>
      <c r="I55">
        <v>3.25</v>
      </c>
      <c r="M55" s="5">
        <v>45392</v>
      </c>
      <c r="N55" t="s">
        <v>716</v>
      </c>
      <c r="P55" t="s">
        <v>78</v>
      </c>
      <c r="Q55" t="s">
        <v>791</v>
      </c>
      <c r="R55" s="12" t="s">
        <v>306</v>
      </c>
      <c r="U55" t="s">
        <v>934</v>
      </c>
    </row>
  </sheetData>
  <sheetProtection formatCells="0" formatColumns="0" formatRows="0" insertColumns="0" insertRows="0" insertHyperlinks="0" deleteColumns="0" deleteRows="0" sort="0" autoFilter="0" pivotTables="0"/>
  <autoFilter ref="Q1:Q55" xr:uid="{2093202E-24CE-42E3-AE4D-978E8EC39181}"/>
  <sortState xmlns:xlrd2="http://schemas.microsoft.com/office/spreadsheetml/2017/richdata2" ref="A2:U55">
    <sortCondition ref="M2:M55"/>
    <sortCondition ref="C2:C55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D5318-A860-4C72-A17A-D392E0EB9519}">
  <dimension ref="A1:U289"/>
  <sheetViews>
    <sheetView tabSelected="1" topLeftCell="P1" workbookViewId="0">
      <selection activeCell="A218" sqref="A218:U289"/>
    </sheetView>
  </sheetViews>
  <sheetFormatPr defaultRowHeight="15" zeroHeight="1" x14ac:dyDescent="0.25"/>
  <cols>
    <col min="1" max="1" width="46.85546875" bestFit="1" customWidth="1"/>
    <col min="2" max="2" width="36.42578125" bestFit="1" customWidth="1"/>
    <col min="3" max="3" width="40" bestFit="1" customWidth="1"/>
    <col min="4" max="4" width="38.85546875" bestFit="1" customWidth="1"/>
    <col min="5" max="5" width="20" bestFit="1" customWidth="1"/>
    <col min="6" max="6" width="37.7109375" bestFit="1" customWidth="1"/>
    <col min="7" max="7" width="28.140625" bestFit="1" customWidth="1"/>
    <col min="8" max="8" width="23.42578125" bestFit="1" customWidth="1"/>
    <col min="9" max="9" width="17.5703125" bestFit="1" customWidth="1"/>
    <col min="10" max="10" width="73" bestFit="1" customWidth="1"/>
    <col min="11" max="11" width="54.140625" bestFit="1" customWidth="1"/>
    <col min="12" max="12" width="64.85546875" bestFit="1" customWidth="1"/>
    <col min="13" max="13" width="17" customWidth="1"/>
    <col min="14" max="14" width="15.85546875" customWidth="1"/>
    <col min="15" max="15" width="70.140625" bestFit="1" customWidth="1"/>
    <col min="16" max="16" width="54.7109375" customWidth="1"/>
    <col min="17" max="17" width="16.42578125" bestFit="1" customWidth="1"/>
    <col min="18" max="18" width="34.140625" customWidth="1"/>
    <col min="19" max="19" width="49.28515625" customWidth="1"/>
    <col min="20" max="20" width="51" customWidth="1"/>
    <col min="21" max="21" width="21.5703125" customWidth="1"/>
  </cols>
  <sheetData>
    <row r="1" spans="1:21" x14ac:dyDescent="0.25">
      <c r="A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</row>
    <row r="2" spans="1:21" hidden="1" x14ac:dyDescent="0.25">
      <c r="A2" t="s">
        <v>827</v>
      </c>
      <c r="B2" t="s">
        <v>207</v>
      </c>
      <c r="C2" t="s">
        <v>39</v>
      </c>
      <c r="D2" t="s">
        <v>26</v>
      </c>
      <c r="E2">
        <v>15407</v>
      </c>
      <c r="F2" t="s">
        <v>27</v>
      </c>
      <c r="G2" t="s">
        <v>28</v>
      </c>
      <c r="H2" t="s">
        <v>208</v>
      </c>
      <c r="I2" s="11">
        <v>8199.8845999999994</v>
      </c>
      <c r="J2" t="s">
        <v>204</v>
      </c>
      <c r="K2" t="s">
        <v>205</v>
      </c>
      <c r="L2" t="s">
        <v>206</v>
      </c>
      <c r="M2" t="s">
        <v>210</v>
      </c>
      <c r="N2" t="s">
        <v>64</v>
      </c>
      <c r="O2" t="s">
        <v>203</v>
      </c>
      <c r="P2" t="s">
        <v>211</v>
      </c>
      <c r="Q2" t="s">
        <v>46</v>
      </c>
      <c r="R2" t="s">
        <v>212</v>
      </c>
      <c r="U2" t="s">
        <v>939</v>
      </c>
    </row>
    <row r="3" spans="1:21" hidden="1" x14ac:dyDescent="0.25">
      <c r="A3" t="s">
        <v>719</v>
      </c>
      <c r="B3" t="s">
        <v>157</v>
      </c>
      <c r="C3" t="s">
        <v>39</v>
      </c>
      <c r="D3" t="s">
        <v>26</v>
      </c>
      <c r="E3">
        <v>15407</v>
      </c>
      <c r="F3" t="s">
        <v>27</v>
      </c>
      <c r="G3" t="s">
        <v>28</v>
      </c>
      <c r="H3" t="s">
        <v>172</v>
      </c>
      <c r="I3" s="11">
        <v>1.42</v>
      </c>
      <c r="J3" t="s">
        <v>160</v>
      </c>
      <c r="K3" t="s">
        <v>161</v>
      </c>
      <c r="L3" t="s">
        <v>162</v>
      </c>
      <c r="M3" t="s">
        <v>163</v>
      </c>
      <c r="N3" t="s">
        <v>64</v>
      </c>
      <c r="O3" t="s">
        <v>836</v>
      </c>
      <c r="P3" t="s">
        <v>49</v>
      </c>
      <c r="Q3" t="s">
        <v>36</v>
      </c>
      <c r="R3" t="s">
        <v>174</v>
      </c>
      <c r="S3">
        <v>14700</v>
      </c>
      <c r="T3">
        <v>11666.666666666666</v>
      </c>
      <c r="U3" t="s">
        <v>939</v>
      </c>
    </row>
    <row r="4" spans="1:21" hidden="1" x14ac:dyDescent="0.25">
      <c r="A4" t="s">
        <v>719</v>
      </c>
      <c r="B4" t="s">
        <v>157</v>
      </c>
      <c r="C4" t="s">
        <v>67</v>
      </c>
      <c r="D4" t="s">
        <v>26</v>
      </c>
      <c r="E4">
        <v>15407</v>
      </c>
      <c r="F4" t="s">
        <v>27</v>
      </c>
      <c r="G4" t="s">
        <v>28</v>
      </c>
      <c r="H4" t="s">
        <v>169</v>
      </c>
      <c r="I4" s="11">
        <v>0.82</v>
      </c>
      <c r="J4" t="s">
        <v>160</v>
      </c>
      <c r="K4" t="s">
        <v>161</v>
      </c>
      <c r="L4" t="s">
        <v>162</v>
      </c>
      <c r="M4" t="s">
        <v>163</v>
      </c>
      <c r="N4" t="s">
        <v>64</v>
      </c>
      <c r="O4" t="s">
        <v>792</v>
      </c>
      <c r="P4" t="s">
        <v>46</v>
      </c>
      <c r="Q4" t="s">
        <v>46</v>
      </c>
      <c r="R4" t="s">
        <v>171</v>
      </c>
      <c r="S4">
        <v>567000</v>
      </c>
      <c r="T4">
        <v>450000</v>
      </c>
      <c r="U4" t="s">
        <v>939</v>
      </c>
    </row>
    <row r="5" spans="1:21" x14ac:dyDescent="0.25">
      <c r="A5" t="s">
        <v>719</v>
      </c>
      <c r="B5" t="s">
        <v>157</v>
      </c>
      <c r="C5" t="s">
        <v>58</v>
      </c>
      <c r="D5" t="s">
        <v>26</v>
      </c>
      <c r="E5">
        <v>15407</v>
      </c>
      <c r="F5" t="s">
        <v>27</v>
      </c>
      <c r="G5" t="s">
        <v>28</v>
      </c>
      <c r="H5" t="s">
        <v>158</v>
      </c>
      <c r="I5" s="11">
        <v>5.96</v>
      </c>
      <c r="J5" t="s">
        <v>160</v>
      </c>
      <c r="K5" t="s">
        <v>161</v>
      </c>
      <c r="L5" t="s">
        <v>162</v>
      </c>
      <c r="M5" t="s">
        <v>163</v>
      </c>
      <c r="N5" t="s">
        <v>716</v>
      </c>
      <c r="P5" t="s">
        <v>164</v>
      </c>
      <c r="Q5" t="s">
        <v>83</v>
      </c>
      <c r="R5" t="s">
        <v>165</v>
      </c>
      <c r="U5" t="s">
        <v>939</v>
      </c>
    </row>
    <row r="6" spans="1:21" x14ac:dyDescent="0.25">
      <c r="A6" t="s">
        <v>719</v>
      </c>
      <c r="B6" t="s">
        <v>157</v>
      </c>
      <c r="C6" t="s">
        <v>69</v>
      </c>
      <c r="D6" t="s">
        <v>26</v>
      </c>
      <c r="E6">
        <v>15407</v>
      </c>
      <c r="F6" t="s">
        <v>27</v>
      </c>
      <c r="G6" t="s">
        <v>28</v>
      </c>
      <c r="H6" t="s">
        <v>166</v>
      </c>
      <c r="I6" s="11">
        <v>12.4</v>
      </c>
      <c r="J6" t="s">
        <v>160</v>
      </c>
      <c r="K6" t="s">
        <v>161</v>
      </c>
      <c r="L6" t="s">
        <v>162</v>
      </c>
      <c r="M6" t="s">
        <v>163</v>
      </c>
      <c r="N6" t="s">
        <v>716</v>
      </c>
      <c r="P6" t="s">
        <v>168</v>
      </c>
      <c r="Q6" t="s">
        <v>89</v>
      </c>
      <c r="R6" t="s">
        <v>165</v>
      </c>
      <c r="U6" t="s">
        <v>939</v>
      </c>
    </row>
    <row r="7" spans="1:21" hidden="1" x14ac:dyDescent="0.25">
      <c r="A7" t="s">
        <v>818</v>
      </c>
      <c r="B7" t="s">
        <v>100</v>
      </c>
      <c r="C7" t="s">
        <v>39</v>
      </c>
      <c r="D7" t="s">
        <v>26</v>
      </c>
      <c r="E7">
        <v>15407</v>
      </c>
      <c r="F7" t="s">
        <v>27</v>
      </c>
      <c r="G7" t="s">
        <v>28</v>
      </c>
      <c r="H7" t="s">
        <v>110</v>
      </c>
      <c r="I7" s="11">
        <v>0.01</v>
      </c>
      <c r="J7" t="s">
        <v>104</v>
      </c>
      <c r="K7" t="s">
        <v>105</v>
      </c>
      <c r="L7" t="s">
        <v>106</v>
      </c>
      <c r="M7" t="s">
        <v>107</v>
      </c>
      <c r="N7" t="s">
        <v>64</v>
      </c>
      <c r="O7" t="s">
        <v>112</v>
      </c>
      <c r="P7" t="s">
        <v>113</v>
      </c>
      <c r="Q7" t="s">
        <v>36</v>
      </c>
      <c r="T7">
        <v>9200</v>
      </c>
      <c r="U7" t="s">
        <v>939</v>
      </c>
    </row>
    <row r="8" spans="1:21" hidden="1" x14ac:dyDescent="0.25">
      <c r="A8" t="s">
        <v>769</v>
      </c>
      <c r="B8" t="s">
        <v>123</v>
      </c>
      <c r="C8" t="s">
        <v>47</v>
      </c>
      <c r="D8" t="s">
        <v>26</v>
      </c>
      <c r="E8">
        <v>15407</v>
      </c>
      <c r="F8" t="s">
        <v>27</v>
      </c>
      <c r="G8" t="s">
        <v>28</v>
      </c>
      <c r="H8" t="s">
        <v>134</v>
      </c>
      <c r="I8" s="11">
        <v>850</v>
      </c>
      <c r="J8" t="s">
        <v>126</v>
      </c>
      <c r="K8" t="s">
        <v>127</v>
      </c>
      <c r="L8" t="s">
        <v>128</v>
      </c>
      <c r="M8" t="s">
        <v>107</v>
      </c>
      <c r="N8" t="s">
        <v>64</v>
      </c>
      <c r="O8" t="s">
        <v>108</v>
      </c>
      <c r="P8" t="s">
        <v>136</v>
      </c>
      <c r="Q8" t="s">
        <v>36</v>
      </c>
      <c r="R8" t="s">
        <v>137</v>
      </c>
      <c r="T8">
        <v>6000</v>
      </c>
      <c r="U8" t="s">
        <v>939</v>
      </c>
    </row>
    <row r="9" spans="1:21" hidden="1" x14ac:dyDescent="0.25">
      <c r="A9" t="s">
        <v>769</v>
      </c>
      <c r="B9" t="s">
        <v>123</v>
      </c>
      <c r="C9" t="s">
        <v>25</v>
      </c>
      <c r="D9" t="s">
        <v>26</v>
      </c>
      <c r="E9">
        <v>15407</v>
      </c>
      <c r="F9" t="s">
        <v>27</v>
      </c>
      <c r="G9" t="s">
        <v>28</v>
      </c>
      <c r="H9" t="s">
        <v>130</v>
      </c>
      <c r="I9" s="11">
        <v>250</v>
      </c>
      <c r="J9" t="s">
        <v>126</v>
      </c>
      <c r="K9" t="s">
        <v>127</v>
      </c>
      <c r="L9" t="s">
        <v>128</v>
      </c>
      <c r="M9" t="s">
        <v>107</v>
      </c>
      <c r="N9" t="s">
        <v>64</v>
      </c>
      <c r="O9" t="s">
        <v>108</v>
      </c>
      <c r="P9" t="s">
        <v>132</v>
      </c>
      <c r="Q9" t="s">
        <v>36</v>
      </c>
      <c r="R9" t="s">
        <v>133</v>
      </c>
      <c r="U9" t="s">
        <v>939</v>
      </c>
    </row>
    <row r="10" spans="1:21" hidden="1" x14ac:dyDescent="0.25">
      <c r="A10" t="s">
        <v>818</v>
      </c>
      <c r="B10" t="s">
        <v>123</v>
      </c>
      <c r="C10" t="s">
        <v>69</v>
      </c>
      <c r="D10" t="s">
        <v>26</v>
      </c>
      <c r="E10">
        <v>15407</v>
      </c>
      <c r="F10" t="s">
        <v>27</v>
      </c>
      <c r="G10" t="s">
        <v>28</v>
      </c>
      <c r="H10" t="s">
        <v>124</v>
      </c>
      <c r="I10" s="11">
        <v>18</v>
      </c>
      <c r="J10" t="s">
        <v>126</v>
      </c>
      <c r="K10" t="s">
        <v>127</v>
      </c>
      <c r="L10" t="s">
        <v>128</v>
      </c>
      <c r="M10" t="s">
        <v>107</v>
      </c>
      <c r="N10" t="s">
        <v>64</v>
      </c>
      <c r="O10" t="s">
        <v>792</v>
      </c>
      <c r="P10" t="s">
        <v>129</v>
      </c>
      <c r="Q10" t="s">
        <v>83</v>
      </c>
      <c r="R10" t="s">
        <v>306</v>
      </c>
      <c r="U10" t="s">
        <v>939</v>
      </c>
    </row>
    <row r="11" spans="1:21" hidden="1" x14ac:dyDescent="0.25">
      <c r="A11" t="s">
        <v>818</v>
      </c>
      <c r="B11" t="s">
        <v>100</v>
      </c>
      <c r="C11" t="s">
        <v>101</v>
      </c>
      <c r="D11" t="s">
        <v>26</v>
      </c>
      <c r="E11">
        <v>15407</v>
      </c>
      <c r="F11" t="s">
        <v>27</v>
      </c>
      <c r="G11" t="s">
        <v>28</v>
      </c>
      <c r="H11" t="s">
        <v>102</v>
      </c>
      <c r="I11" s="11">
        <v>54</v>
      </c>
      <c r="J11" t="s">
        <v>104</v>
      </c>
      <c r="K11" t="s">
        <v>105</v>
      </c>
      <c r="L11" t="s">
        <v>106</v>
      </c>
      <c r="M11" t="s">
        <v>107</v>
      </c>
      <c r="N11" t="s">
        <v>64</v>
      </c>
      <c r="O11" t="s">
        <v>108</v>
      </c>
      <c r="P11" t="s">
        <v>109</v>
      </c>
      <c r="Q11" t="s">
        <v>36</v>
      </c>
      <c r="U11" t="s">
        <v>939</v>
      </c>
    </row>
    <row r="12" spans="1:21" x14ac:dyDescent="0.25">
      <c r="A12" t="s">
        <v>741</v>
      </c>
      <c r="B12" t="s">
        <v>213</v>
      </c>
      <c r="C12" t="s">
        <v>39</v>
      </c>
      <c r="D12" t="s">
        <v>26</v>
      </c>
      <c r="E12">
        <v>15407</v>
      </c>
      <c r="F12" t="s">
        <v>27</v>
      </c>
      <c r="G12" t="s">
        <v>28</v>
      </c>
      <c r="H12" t="s">
        <v>214</v>
      </c>
      <c r="I12" s="11">
        <v>50</v>
      </c>
      <c r="J12" t="s">
        <v>216</v>
      </c>
      <c r="K12" t="s">
        <v>217</v>
      </c>
      <c r="L12" t="s">
        <v>218</v>
      </c>
      <c r="M12" t="s">
        <v>219</v>
      </c>
      <c r="N12" t="s">
        <v>716</v>
      </c>
      <c r="P12" t="s">
        <v>220</v>
      </c>
      <c r="Q12" t="s">
        <v>36</v>
      </c>
      <c r="R12" t="s">
        <v>37</v>
      </c>
      <c r="U12" t="s">
        <v>939</v>
      </c>
    </row>
    <row r="13" spans="1:21" hidden="1" x14ac:dyDescent="0.25">
      <c r="A13" t="s">
        <v>842</v>
      </c>
      <c r="B13" t="s">
        <v>138</v>
      </c>
      <c r="C13" t="s">
        <v>47</v>
      </c>
      <c r="D13" t="s">
        <v>26</v>
      </c>
      <c r="E13">
        <v>15407</v>
      </c>
      <c r="F13" t="s">
        <v>27</v>
      </c>
      <c r="G13" t="s">
        <v>28</v>
      </c>
      <c r="H13" t="s">
        <v>139</v>
      </c>
      <c r="I13" s="11">
        <v>58.65</v>
      </c>
      <c r="J13" t="s">
        <v>141</v>
      </c>
      <c r="K13" t="s">
        <v>142</v>
      </c>
      <c r="L13" t="s">
        <v>143</v>
      </c>
      <c r="M13" t="s">
        <v>77</v>
      </c>
      <c r="N13" t="s">
        <v>64</v>
      </c>
      <c r="O13" t="s">
        <v>144</v>
      </c>
      <c r="P13" t="s">
        <v>145</v>
      </c>
      <c r="R13" t="s">
        <v>146</v>
      </c>
      <c r="U13" t="s">
        <v>939</v>
      </c>
    </row>
    <row r="14" spans="1:21" hidden="1" x14ac:dyDescent="0.25">
      <c r="A14" t="s">
        <v>715</v>
      </c>
      <c r="B14" t="s">
        <v>50</v>
      </c>
      <c r="C14" t="s">
        <v>90</v>
      </c>
      <c r="D14" t="s">
        <v>26</v>
      </c>
      <c r="E14">
        <v>15407</v>
      </c>
      <c r="F14" t="s">
        <v>27</v>
      </c>
      <c r="G14" t="s">
        <v>28</v>
      </c>
      <c r="H14" t="s">
        <v>91</v>
      </c>
      <c r="I14" s="11">
        <v>3</v>
      </c>
      <c r="J14" t="s">
        <v>74</v>
      </c>
      <c r="K14" t="s">
        <v>75</v>
      </c>
      <c r="L14" t="s">
        <v>76</v>
      </c>
      <c r="M14" t="s">
        <v>77</v>
      </c>
      <c r="N14" t="s">
        <v>64</v>
      </c>
      <c r="O14" t="s">
        <v>792</v>
      </c>
      <c r="P14" t="s">
        <v>93</v>
      </c>
      <c r="Q14" t="s">
        <v>46</v>
      </c>
      <c r="R14" t="s">
        <v>798</v>
      </c>
      <c r="U14" t="s">
        <v>939</v>
      </c>
    </row>
    <row r="15" spans="1:21" x14ac:dyDescent="0.25">
      <c r="A15" t="s">
        <v>715</v>
      </c>
      <c r="B15" t="s">
        <v>50</v>
      </c>
      <c r="C15" t="s">
        <v>79</v>
      </c>
      <c r="D15" t="s">
        <v>26</v>
      </c>
      <c r="E15">
        <v>15407</v>
      </c>
      <c r="F15" t="s">
        <v>27</v>
      </c>
      <c r="G15" t="s">
        <v>28</v>
      </c>
      <c r="H15" t="s">
        <v>80</v>
      </c>
      <c r="I15" s="11">
        <v>4</v>
      </c>
      <c r="J15" t="s">
        <v>74</v>
      </c>
      <c r="K15" t="s">
        <v>75</v>
      </c>
      <c r="L15" t="s">
        <v>76</v>
      </c>
      <c r="M15" t="s">
        <v>77</v>
      </c>
      <c r="N15" t="s">
        <v>716</v>
      </c>
      <c r="P15" t="s">
        <v>82</v>
      </c>
      <c r="Q15" t="s">
        <v>83</v>
      </c>
      <c r="R15" t="s">
        <v>84</v>
      </c>
      <c r="U15" t="s">
        <v>939</v>
      </c>
    </row>
    <row r="16" spans="1:21" x14ac:dyDescent="0.25">
      <c r="A16" t="s">
        <v>715</v>
      </c>
      <c r="B16" t="s">
        <v>50</v>
      </c>
      <c r="C16" t="s">
        <v>85</v>
      </c>
      <c r="D16" t="s">
        <v>26</v>
      </c>
      <c r="E16">
        <v>15407</v>
      </c>
      <c r="F16" t="s">
        <v>27</v>
      </c>
      <c r="G16" t="s">
        <v>28</v>
      </c>
      <c r="H16" t="s">
        <v>86</v>
      </c>
      <c r="I16" s="11">
        <v>9</v>
      </c>
      <c r="J16" t="s">
        <v>74</v>
      </c>
      <c r="K16" t="s">
        <v>75</v>
      </c>
      <c r="L16" t="s">
        <v>76</v>
      </c>
      <c r="M16" t="s">
        <v>77</v>
      </c>
      <c r="N16" t="s">
        <v>716</v>
      </c>
      <c r="P16" t="s">
        <v>88</v>
      </c>
      <c r="Q16" t="s">
        <v>89</v>
      </c>
      <c r="R16" t="s">
        <v>84</v>
      </c>
      <c r="U16" t="s">
        <v>939</v>
      </c>
    </row>
    <row r="17" spans="1:21" x14ac:dyDescent="0.25">
      <c r="A17" t="s">
        <v>715</v>
      </c>
      <c r="B17" t="s">
        <v>50</v>
      </c>
      <c r="C17" t="s">
        <v>71</v>
      </c>
      <c r="D17" t="s">
        <v>26</v>
      </c>
      <c r="E17">
        <v>15407</v>
      </c>
      <c r="F17" t="s">
        <v>27</v>
      </c>
      <c r="G17" t="s">
        <v>28</v>
      </c>
      <c r="H17" t="s">
        <v>72</v>
      </c>
      <c r="I17" s="11">
        <v>5</v>
      </c>
      <c r="J17" t="s">
        <v>74</v>
      </c>
      <c r="K17" t="s">
        <v>75</v>
      </c>
      <c r="L17" t="s">
        <v>76</v>
      </c>
      <c r="M17" t="s">
        <v>77</v>
      </c>
      <c r="N17" t="s">
        <v>716</v>
      </c>
      <c r="P17" t="s">
        <v>78</v>
      </c>
      <c r="Q17" t="s">
        <v>791</v>
      </c>
      <c r="R17" t="s">
        <v>306</v>
      </c>
      <c r="U17" t="s">
        <v>939</v>
      </c>
    </row>
    <row r="18" spans="1:21" hidden="1" x14ac:dyDescent="0.25">
      <c r="A18" t="s">
        <v>828</v>
      </c>
      <c r="B18" t="s">
        <v>221</v>
      </c>
      <c r="C18" t="s">
        <v>39</v>
      </c>
      <c r="D18" t="s">
        <v>26</v>
      </c>
      <c r="E18">
        <v>15407</v>
      </c>
      <c r="F18" t="s">
        <v>27</v>
      </c>
      <c r="G18" t="s">
        <v>28</v>
      </c>
      <c r="H18" t="s">
        <v>190</v>
      </c>
      <c r="I18" s="11">
        <v>5993.75</v>
      </c>
      <c r="J18" t="s">
        <v>223</v>
      </c>
      <c r="K18" t="s">
        <v>224</v>
      </c>
      <c r="L18" t="s">
        <v>970</v>
      </c>
      <c r="M18" t="s">
        <v>226</v>
      </c>
      <c r="N18" t="s">
        <v>64</v>
      </c>
      <c r="O18" t="s">
        <v>203</v>
      </c>
      <c r="P18" t="s">
        <v>227</v>
      </c>
      <c r="Q18" t="s">
        <v>46</v>
      </c>
      <c r="R18" t="s">
        <v>212</v>
      </c>
      <c r="U18" t="s">
        <v>939</v>
      </c>
    </row>
    <row r="19" spans="1:21" hidden="1" x14ac:dyDescent="0.25">
      <c r="A19" t="s">
        <v>907</v>
      </c>
      <c r="B19" t="s">
        <v>147</v>
      </c>
      <c r="C19" t="s">
        <v>148</v>
      </c>
      <c r="D19" t="s">
        <v>26</v>
      </c>
      <c r="E19">
        <v>15407</v>
      </c>
      <c r="F19" t="s">
        <v>27</v>
      </c>
      <c r="G19" t="s">
        <v>28</v>
      </c>
      <c r="H19" t="s">
        <v>149</v>
      </c>
      <c r="I19" s="11">
        <v>0.48</v>
      </c>
      <c r="J19" t="s">
        <v>151</v>
      </c>
      <c r="K19" t="s">
        <v>152</v>
      </c>
      <c r="L19" t="s">
        <v>153</v>
      </c>
      <c r="M19" t="s">
        <v>154</v>
      </c>
      <c r="N19" t="s">
        <v>64</v>
      </c>
      <c r="O19" t="s">
        <v>155</v>
      </c>
      <c r="P19" t="s">
        <v>156</v>
      </c>
      <c r="U19" t="s">
        <v>939</v>
      </c>
    </row>
    <row r="20" spans="1:21" hidden="1" x14ac:dyDescent="0.25">
      <c r="A20" t="s">
        <v>795</v>
      </c>
      <c r="B20" t="s">
        <v>50</v>
      </c>
      <c r="C20" t="s">
        <v>39</v>
      </c>
      <c r="D20" t="s">
        <v>26</v>
      </c>
      <c r="E20">
        <v>15407</v>
      </c>
      <c r="F20" t="s">
        <v>27</v>
      </c>
      <c r="G20" t="s">
        <v>28</v>
      </c>
      <c r="H20" t="s">
        <v>62</v>
      </c>
      <c r="I20" s="11">
        <v>9.2999999999999992E-3</v>
      </c>
      <c r="J20" t="s">
        <v>52</v>
      </c>
      <c r="K20" t="s">
        <v>53</v>
      </c>
      <c r="L20" t="s">
        <v>54</v>
      </c>
      <c r="M20" t="s">
        <v>55</v>
      </c>
      <c r="N20" t="s">
        <v>64</v>
      </c>
      <c r="O20" t="s">
        <v>792</v>
      </c>
      <c r="P20" t="s">
        <v>834</v>
      </c>
      <c r="Q20" t="s">
        <v>65</v>
      </c>
      <c r="R20" t="s">
        <v>66</v>
      </c>
      <c r="U20" t="s">
        <v>939</v>
      </c>
    </row>
    <row r="21" spans="1:21" hidden="1" x14ac:dyDescent="0.25">
      <c r="A21" t="s">
        <v>795</v>
      </c>
      <c r="B21" t="s">
        <v>50</v>
      </c>
      <c r="C21" t="s">
        <v>47</v>
      </c>
      <c r="D21" t="s">
        <v>26</v>
      </c>
      <c r="E21">
        <v>15407</v>
      </c>
      <c r="F21" t="s">
        <v>27</v>
      </c>
      <c r="G21" t="s">
        <v>28</v>
      </c>
      <c r="H21" t="s">
        <v>40</v>
      </c>
      <c r="I21" s="11">
        <v>6.5</v>
      </c>
      <c r="J21" t="s">
        <v>52</v>
      </c>
      <c r="K21" t="s">
        <v>53</v>
      </c>
      <c r="L21" t="s">
        <v>54</v>
      </c>
      <c r="M21" t="s">
        <v>55</v>
      </c>
      <c r="N21" t="s">
        <v>64</v>
      </c>
      <c r="O21" t="s">
        <v>792</v>
      </c>
      <c r="P21" t="s">
        <v>835</v>
      </c>
      <c r="Q21" t="s">
        <v>65</v>
      </c>
      <c r="R21" t="s">
        <v>66</v>
      </c>
      <c r="U21" t="s">
        <v>939</v>
      </c>
    </row>
    <row r="22" spans="1:21" hidden="1" x14ac:dyDescent="0.25">
      <c r="A22" t="s">
        <v>795</v>
      </c>
      <c r="B22" t="s">
        <v>50</v>
      </c>
      <c r="C22" t="s">
        <v>25</v>
      </c>
      <c r="D22" t="s">
        <v>26</v>
      </c>
      <c r="E22">
        <v>15407</v>
      </c>
      <c r="F22" t="s">
        <v>27</v>
      </c>
      <c r="G22" t="s">
        <v>28</v>
      </c>
      <c r="H22" t="s">
        <v>57</v>
      </c>
      <c r="I22" s="11">
        <v>6.5</v>
      </c>
      <c r="J22" t="s">
        <v>52</v>
      </c>
      <c r="K22" t="s">
        <v>53</v>
      </c>
      <c r="L22" t="s">
        <v>54</v>
      </c>
      <c r="M22" t="s">
        <v>55</v>
      </c>
      <c r="N22" t="s">
        <v>64</v>
      </c>
      <c r="O22" t="s">
        <v>792</v>
      </c>
      <c r="P22" t="s">
        <v>56</v>
      </c>
      <c r="Q22" t="s">
        <v>65</v>
      </c>
      <c r="R22" t="s">
        <v>66</v>
      </c>
      <c r="U22" t="s">
        <v>939</v>
      </c>
    </row>
    <row r="23" spans="1:21" x14ac:dyDescent="0.25">
      <c r="A23" t="s">
        <v>795</v>
      </c>
      <c r="B23" t="s">
        <v>50</v>
      </c>
      <c r="C23" t="s">
        <v>67</v>
      </c>
      <c r="D23" t="s">
        <v>26</v>
      </c>
      <c r="E23">
        <v>15407</v>
      </c>
      <c r="F23" t="s">
        <v>27</v>
      </c>
      <c r="G23" t="s">
        <v>28</v>
      </c>
      <c r="H23" t="s">
        <v>68</v>
      </c>
      <c r="I23" s="11">
        <v>2.39</v>
      </c>
      <c r="J23" t="s">
        <v>52</v>
      </c>
      <c r="K23" t="s">
        <v>53</v>
      </c>
      <c r="L23" t="s">
        <v>54</v>
      </c>
      <c r="M23" t="s">
        <v>55</v>
      </c>
      <c r="N23" t="s">
        <v>716</v>
      </c>
      <c r="P23" t="s">
        <v>61</v>
      </c>
      <c r="Q23" t="s">
        <v>46</v>
      </c>
      <c r="R23" t="s">
        <v>306</v>
      </c>
      <c r="U23" t="s">
        <v>939</v>
      </c>
    </row>
    <row r="24" spans="1:21" x14ac:dyDescent="0.25">
      <c r="A24" t="s">
        <v>795</v>
      </c>
      <c r="B24" t="s">
        <v>50</v>
      </c>
      <c r="C24" t="s">
        <v>58</v>
      </c>
      <c r="D24" t="s">
        <v>26</v>
      </c>
      <c r="E24">
        <v>15407</v>
      </c>
      <c r="F24" t="s">
        <v>27</v>
      </c>
      <c r="G24" t="s">
        <v>28</v>
      </c>
      <c r="H24" t="s">
        <v>59</v>
      </c>
      <c r="I24" s="11">
        <v>2.39</v>
      </c>
      <c r="J24" t="s">
        <v>52</v>
      </c>
      <c r="K24" t="s">
        <v>53</v>
      </c>
      <c r="L24" t="s">
        <v>54</v>
      </c>
      <c r="M24" t="s">
        <v>55</v>
      </c>
      <c r="N24" t="s">
        <v>716</v>
      </c>
      <c r="P24" t="s">
        <v>61</v>
      </c>
      <c r="Q24" t="s">
        <v>46</v>
      </c>
      <c r="R24" t="s">
        <v>306</v>
      </c>
      <c r="U24" t="s">
        <v>939</v>
      </c>
    </row>
    <row r="25" spans="1:21" x14ac:dyDescent="0.25">
      <c r="A25" t="s">
        <v>795</v>
      </c>
      <c r="B25" t="s">
        <v>50</v>
      </c>
      <c r="C25" t="s">
        <v>69</v>
      </c>
      <c r="D25" t="s">
        <v>26</v>
      </c>
      <c r="E25">
        <v>15407</v>
      </c>
      <c r="F25" t="s">
        <v>27</v>
      </c>
      <c r="G25" t="s">
        <v>28</v>
      </c>
      <c r="H25" t="s">
        <v>70</v>
      </c>
      <c r="I25" s="11">
        <v>2.39</v>
      </c>
      <c r="J25" t="s">
        <v>52</v>
      </c>
      <c r="K25" t="s">
        <v>53</v>
      </c>
      <c r="L25" t="s">
        <v>54</v>
      </c>
      <c r="M25" t="s">
        <v>55</v>
      </c>
      <c r="N25" t="s">
        <v>716</v>
      </c>
      <c r="P25" t="s">
        <v>61</v>
      </c>
      <c r="Q25" t="s">
        <v>46</v>
      </c>
      <c r="R25" t="s">
        <v>306</v>
      </c>
      <c r="U25" t="s">
        <v>939</v>
      </c>
    </row>
    <row r="26" spans="1:21" hidden="1" x14ac:dyDescent="0.25">
      <c r="A26" t="s">
        <v>793</v>
      </c>
      <c r="B26" t="s">
        <v>114</v>
      </c>
      <c r="C26" t="s">
        <v>47</v>
      </c>
      <c r="D26" t="s">
        <v>26</v>
      </c>
      <c r="E26">
        <v>15407</v>
      </c>
      <c r="F26" t="s">
        <v>27</v>
      </c>
      <c r="G26" t="s">
        <v>28</v>
      </c>
      <c r="H26" t="s">
        <v>115</v>
      </c>
      <c r="I26" s="11">
        <v>1.19</v>
      </c>
      <c r="J26" t="s">
        <v>117</v>
      </c>
      <c r="K26" t="s">
        <v>118</v>
      </c>
      <c r="L26" t="s">
        <v>119</v>
      </c>
      <c r="M26" t="s">
        <v>120</v>
      </c>
      <c r="N26" t="s">
        <v>64</v>
      </c>
      <c r="O26" t="s">
        <v>792</v>
      </c>
      <c r="P26" t="s">
        <v>121</v>
      </c>
      <c r="Q26" t="s">
        <v>46</v>
      </c>
      <c r="R26" t="s">
        <v>122</v>
      </c>
      <c r="S26">
        <v>122451.84</v>
      </c>
      <c r="T26">
        <v>97184</v>
      </c>
      <c r="U26" t="s">
        <v>939</v>
      </c>
    </row>
    <row r="27" spans="1:21" x14ac:dyDescent="0.25">
      <c r="A27" t="s">
        <v>765</v>
      </c>
      <c r="B27" t="s">
        <v>38</v>
      </c>
      <c r="C27" t="s">
        <v>39</v>
      </c>
      <c r="D27" t="s">
        <v>26</v>
      </c>
      <c r="E27">
        <v>15407</v>
      </c>
      <c r="F27" t="s">
        <v>27</v>
      </c>
      <c r="G27" t="s">
        <v>28</v>
      </c>
      <c r="H27" t="s">
        <v>40</v>
      </c>
      <c r="I27" s="11">
        <v>22.32</v>
      </c>
      <c r="J27" t="s">
        <v>42</v>
      </c>
      <c r="K27" t="s">
        <v>43</v>
      </c>
      <c r="L27" t="s">
        <v>44</v>
      </c>
      <c r="M27" t="s">
        <v>45</v>
      </c>
      <c r="N27" t="s">
        <v>716</v>
      </c>
      <c r="P27" t="s">
        <v>794</v>
      </c>
      <c r="Q27" t="s">
        <v>46</v>
      </c>
      <c r="R27" t="s">
        <v>306</v>
      </c>
      <c r="U27" t="s">
        <v>939</v>
      </c>
    </row>
    <row r="28" spans="1:21" hidden="1" x14ac:dyDescent="0.25">
      <c r="A28" t="s">
        <v>752</v>
      </c>
      <c r="B28" t="s">
        <v>38</v>
      </c>
      <c r="C28" t="s">
        <v>47</v>
      </c>
      <c r="D28" t="s">
        <v>26</v>
      </c>
      <c r="E28">
        <v>15407</v>
      </c>
      <c r="F28" t="s">
        <v>27</v>
      </c>
      <c r="G28" t="s">
        <v>28</v>
      </c>
      <c r="H28" t="s">
        <v>40</v>
      </c>
      <c r="I28" s="11">
        <v>2.6</v>
      </c>
      <c r="J28" t="s">
        <v>42</v>
      </c>
      <c r="K28" t="s">
        <v>43</v>
      </c>
      <c r="L28" t="s">
        <v>44</v>
      </c>
      <c r="M28" t="s">
        <v>45</v>
      </c>
      <c r="N28" t="s">
        <v>64</v>
      </c>
      <c r="O28" t="s">
        <v>792</v>
      </c>
      <c r="P28" t="s">
        <v>813</v>
      </c>
      <c r="Q28" t="s">
        <v>36</v>
      </c>
      <c r="R28" t="s">
        <v>306</v>
      </c>
      <c r="U28" t="s">
        <v>939</v>
      </c>
    </row>
    <row r="29" spans="1:21" x14ac:dyDescent="0.25">
      <c r="A29" t="s">
        <v>752</v>
      </c>
      <c r="B29" t="s">
        <v>94</v>
      </c>
      <c r="C29" t="s">
        <v>47</v>
      </c>
      <c r="D29" t="s">
        <v>26</v>
      </c>
      <c r="E29">
        <v>15407</v>
      </c>
      <c r="F29" t="s">
        <v>27</v>
      </c>
      <c r="G29" t="s">
        <v>28</v>
      </c>
      <c r="H29" t="s">
        <v>95</v>
      </c>
      <c r="I29" s="11">
        <v>8.1999999999999993</v>
      </c>
      <c r="J29" t="s">
        <v>97</v>
      </c>
      <c r="K29" t="s">
        <v>98</v>
      </c>
      <c r="L29" t="s">
        <v>99</v>
      </c>
      <c r="M29" t="s">
        <v>45</v>
      </c>
      <c r="N29" t="s">
        <v>716</v>
      </c>
      <c r="P29" t="s">
        <v>814</v>
      </c>
      <c r="Q29" t="s">
        <v>36</v>
      </c>
      <c r="R29" t="s">
        <v>37</v>
      </c>
      <c r="T29">
        <v>19642.857142857141</v>
      </c>
      <c r="U29" t="s">
        <v>939</v>
      </c>
    </row>
    <row r="30" spans="1:21" hidden="1" x14ac:dyDescent="0.25">
      <c r="A30" t="s">
        <v>762</v>
      </c>
      <c r="B30" t="s">
        <v>175</v>
      </c>
      <c r="C30" t="s">
        <v>39</v>
      </c>
      <c r="D30" t="s">
        <v>26</v>
      </c>
      <c r="E30">
        <v>15407</v>
      </c>
      <c r="F30" t="s">
        <v>27</v>
      </c>
      <c r="G30" t="s">
        <v>28</v>
      </c>
      <c r="H30" t="s">
        <v>198</v>
      </c>
      <c r="I30" s="11">
        <v>0.1</v>
      </c>
      <c r="J30" t="s">
        <v>178</v>
      </c>
      <c r="K30" t="s">
        <v>969</v>
      </c>
      <c r="L30" t="s">
        <v>180</v>
      </c>
      <c r="M30" t="s">
        <v>181</v>
      </c>
      <c r="N30" t="s">
        <v>64</v>
      </c>
      <c r="O30" t="s">
        <v>836</v>
      </c>
      <c r="P30" t="s">
        <v>199</v>
      </c>
      <c r="Q30" t="s">
        <v>36</v>
      </c>
      <c r="R30" t="s">
        <v>174</v>
      </c>
      <c r="S30">
        <v>13650</v>
      </c>
      <c r="T30">
        <v>10833.333333333334</v>
      </c>
      <c r="U30" t="s">
        <v>939</v>
      </c>
    </row>
    <row r="31" spans="1:21" hidden="1" x14ac:dyDescent="0.25">
      <c r="A31" t="s">
        <v>762</v>
      </c>
      <c r="B31" t="s">
        <v>175</v>
      </c>
      <c r="C31" t="s">
        <v>47</v>
      </c>
      <c r="D31" t="s">
        <v>26</v>
      </c>
      <c r="E31">
        <v>15407</v>
      </c>
      <c r="F31" t="s">
        <v>27</v>
      </c>
      <c r="G31" t="s">
        <v>28</v>
      </c>
      <c r="H31" t="s">
        <v>200</v>
      </c>
      <c r="I31" s="11">
        <v>1</v>
      </c>
      <c r="J31" t="s">
        <v>178</v>
      </c>
      <c r="K31" t="s">
        <v>969</v>
      </c>
      <c r="L31" t="s">
        <v>180</v>
      </c>
      <c r="M31" t="s">
        <v>181</v>
      </c>
      <c r="N31" t="s">
        <v>64</v>
      </c>
      <c r="O31" t="s">
        <v>837</v>
      </c>
      <c r="P31" t="s">
        <v>201</v>
      </c>
      <c r="Q31" t="s">
        <v>36</v>
      </c>
      <c r="R31" t="s">
        <v>174</v>
      </c>
      <c r="S31">
        <v>12894</v>
      </c>
      <c r="T31">
        <v>10233.333333333334</v>
      </c>
      <c r="U31" t="s">
        <v>939</v>
      </c>
    </row>
    <row r="32" spans="1:21" x14ac:dyDescent="0.25">
      <c r="A32" t="s">
        <v>762</v>
      </c>
      <c r="B32" t="s">
        <v>175</v>
      </c>
      <c r="C32" t="s">
        <v>25</v>
      </c>
      <c r="D32" t="s">
        <v>26</v>
      </c>
      <c r="E32">
        <v>15407</v>
      </c>
      <c r="F32" t="s">
        <v>27</v>
      </c>
      <c r="G32" t="s">
        <v>28</v>
      </c>
      <c r="H32" t="s">
        <v>70</v>
      </c>
      <c r="I32" s="11">
        <v>1</v>
      </c>
      <c r="J32" t="s">
        <v>178</v>
      </c>
      <c r="K32" t="s">
        <v>969</v>
      </c>
      <c r="L32" t="s">
        <v>180</v>
      </c>
      <c r="M32" t="s">
        <v>181</v>
      </c>
      <c r="N32" t="s">
        <v>716</v>
      </c>
      <c r="P32" t="s">
        <v>187</v>
      </c>
      <c r="Q32" t="s">
        <v>791</v>
      </c>
      <c r="R32" t="s">
        <v>306</v>
      </c>
      <c r="U32" t="s">
        <v>939</v>
      </c>
    </row>
    <row r="33" spans="1:21" hidden="1" x14ac:dyDescent="0.25">
      <c r="A33" t="s">
        <v>762</v>
      </c>
      <c r="B33" t="s">
        <v>175</v>
      </c>
      <c r="C33" t="s">
        <v>67</v>
      </c>
      <c r="D33" t="s">
        <v>26</v>
      </c>
      <c r="E33">
        <v>15407</v>
      </c>
      <c r="F33" t="s">
        <v>27</v>
      </c>
      <c r="G33" t="s">
        <v>28</v>
      </c>
      <c r="H33" t="s">
        <v>184</v>
      </c>
      <c r="I33" s="11">
        <v>0.1</v>
      </c>
      <c r="J33" t="s">
        <v>178</v>
      </c>
      <c r="K33" t="s">
        <v>969</v>
      </c>
      <c r="L33" t="s">
        <v>180</v>
      </c>
      <c r="M33" t="s">
        <v>181</v>
      </c>
      <c r="N33" t="s">
        <v>64</v>
      </c>
      <c r="O33" t="s">
        <v>799</v>
      </c>
      <c r="P33" t="s">
        <v>185</v>
      </c>
      <c r="Q33" t="s">
        <v>185</v>
      </c>
      <c r="R33" t="s">
        <v>306</v>
      </c>
      <c r="U33" t="s">
        <v>939</v>
      </c>
    </row>
    <row r="34" spans="1:21" hidden="1" x14ac:dyDescent="0.25">
      <c r="A34" t="s">
        <v>762</v>
      </c>
      <c r="B34" t="s">
        <v>175</v>
      </c>
      <c r="C34" t="s">
        <v>58</v>
      </c>
      <c r="D34" t="s">
        <v>26</v>
      </c>
      <c r="E34">
        <v>15407</v>
      </c>
      <c r="F34" t="s">
        <v>27</v>
      </c>
      <c r="G34" t="s">
        <v>28</v>
      </c>
      <c r="H34" t="s">
        <v>110</v>
      </c>
      <c r="I34" s="11">
        <v>2000</v>
      </c>
      <c r="J34" t="s">
        <v>178</v>
      </c>
      <c r="K34" t="s">
        <v>969</v>
      </c>
      <c r="L34" t="s">
        <v>180</v>
      </c>
      <c r="M34" t="s">
        <v>181</v>
      </c>
      <c r="N34" t="s">
        <v>64</v>
      </c>
      <c r="O34" t="s">
        <v>826</v>
      </c>
      <c r="P34" t="s">
        <v>193</v>
      </c>
      <c r="R34" t="s">
        <v>194</v>
      </c>
      <c r="U34" t="s">
        <v>939</v>
      </c>
    </row>
    <row r="35" spans="1:21" hidden="1" x14ac:dyDescent="0.25">
      <c r="A35" t="s">
        <v>762</v>
      </c>
      <c r="B35" t="s">
        <v>175</v>
      </c>
      <c r="C35" t="s">
        <v>69</v>
      </c>
      <c r="D35" t="s">
        <v>26</v>
      </c>
      <c r="E35">
        <v>15407</v>
      </c>
      <c r="F35" t="s">
        <v>27</v>
      </c>
      <c r="G35" t="s">
        <v>28</v>
      </c>
      <c r="H35" t="s">
        <v>184</v>
      </c>
      <c r="I35" s="11">
        <v>4.8</v>
      </c>
      <c r="J35" t="s">
        <v>178</v>
      </c>
      <c r="K35" t="s">
        <v>969</v>
      </c>
      <c r="L35" t="s">
        <v>180</v>
      </c>
      <c r="M35" t="s">
        <v>181</v>
      </c>
      <c r="N35" t="s">
        <v>64</v>
      </c>
      <c r="O35" t="s">
        <v>792</v>
      </c>
      <c r="P35" t="s">
        <v>196</v>
      </c>
      <c r="Q35" t="s">
        <v>46</v>
      </c>
      <c r="R35" t="s">
        <v>197</v>
      </c>
      <c r="S35">
        <v>26544</v>
      </c>
      <c r="T35">
        <v>21066.666666666668</v>
      </c>
      <c r="U35" t="s">
        <v>939</v>
      </c>
    </row>
    <row r="36" spans="1:21" hidden="1" x14ac:dyDescent="0.25">
      <c r="A36" t="s">
        <v>762</v>
      </c>
      <c r="B36" t="s">
        <v>175</v>
      </c>
      <c r="C36" t="s">
        <v>101</v>
      </c>
      <c r="D36" t="s">
        <v>26</v>
      </c>
      <c r="E36">
        <v>15407</v>
      </c>
      <c r="F36" t="s">
        <v>27</v>
      </c>
      <c r="G36" t="s">
        <v>28</v>
      </c>
      <c r="H36" t="s">
        <v>188</v>
      </c>
      <c r="I36" s="11">
        <v>5</v>
      </c>
      <c r="J36" t="s">
        <v>178</v>
      </c>
      <c r="K36" t="s">
        <v>969</v>
      </c>
      <c r="L36" t="s">
        <v>180</v>
      </c>
      <c r="M36" t="s">
        <v>181</v>
      </c>
      <c r="N36" t="s">
        <v>64</v>
      </c>
      <c r="O36" t="s">
        <v>915</v>
      </c>
      <c r="P36" t="s">
        <v>189</v>
      </c>
      <c r="U36" t="s">
        <v>939</v>
      </c>
    </row>
    <row r="37" spans="1:21" hidden="1" x14ac:dyDescent="0.25">
      <c r="A37" t="s">
        <v>762</v>
      </c>
      <c r="B37" t="s">
        <v>175</v>
      </c>
      <c r="C37" t="s">
        <v>90</v>
      </c>
      <c r="D37" t="s">
        <v>26</v>
      </c>
      <c r="E37">
        <v>15407</v>
      </c>
      <c r="F37" t="s">
        <v>27</v>
      </c>
      <c r="G37" t="s">
        <v>28</v>
      </c>
      <c r="H37" t="s">
        <v>190</v>
      </c>
      <c r="I37" s="11">
        <v>5</v>
      </c>
      <c r="J37" t="s">
        <v>178</v>
      </c>
      <c r="K37" t="s">
        <v>969</v>
      </c>
      <c r="L37" t="s">
        <v>180</v>
      </c>
      <c r="M37" t="s">
        <v>181</v>
      </c>
      <c r="N37" t="s">
        <v>64</v>
      </c>
      <c r="O37" t="s">
        <v>915</v>
      </c>
      <c r="P37" t="s">
        <v>191</v>
      </c>
      <c r="U37" t="s">
        <v>939</v>
      </c>
    </row>
    <row r="38" spans="1:21" x14ac:dyDescent="0.25">
      <c r="A38" t="s">
        <v>762</v>
      </c>
      <c r="B38" t="s">
        <v>175</v>
      </c>
      <c r="C38" t="s">
        <v>79</v>
      </c>
      <c r="D38" t="s">
        <v>26</v>
      </c>
      <c r="E38">
        <v>15407</v>
      </c>
      <c r="F38" t="s">
        <v>27</v>
      </c>
      <c r="G38" t="s">
        <v>28</v>
      </c>
      <c r="H38" t="s">
        <v>176</v>
      </c>
      <c r="I38" s="11">
        <v>0.1</v>
      </c>
      <c r="J38" t="s">
        <v>178</v>
      </c>
      <c r="K38" t="s">
        <v>969</v>
      </c>
      <c r="L38" t="s">
        <v>180</v>
      </c>
      <c r="M38" t="s">
        <v>181</v>
      </c>
      <c r="N38" t="s">
        <v>716</v>
      </c>
      <c r="P38" t="s">
        <v>763</v>
      </c>
      <c r="Q38" t="s">
        <v>746</v>
      </c>
      <c r="R38" t="s">
        <v>183</v>
      </c>
      <c r="U38" t="s">
        <v>939</v>
      </c>
    </row>
    <row r="39" spans="1:21" x14ac:dyDescent="0.25">
      <c r="A39" t="s">
        <v>738</v>
      </c>
      <c r="B39" t="s">
        <v>24</v>
      </c>
      <c r="C39" t="s">
        <v>25</v>
      </c>
      <c r="D39" t="s">
        <v>26</v>
      </c>
      <c r="E39">
        <v>15407</v>
      </c>
      <c r="F39" t="s">
        <v>27</v>
      </c>
      <c r="G39" t="s">
        <v>28</v>
      </c>
      <c r="H39" t="s">
        <v>29</v>
      </c>
      <c r="I39" s="11">
        <v>20</v>
      </c>
      <c r="J39" t="s">
        <v>31</v>
      </c>
      <c r="K39" t="s">
        <v>32</v>
      </c>
      <c r="L39" t="s">
        <v>33</v>
      </c>
      <c r="M39" t="s">
        <v>34</v>
      </c>
      <c r="N39" t="s">
        <v>716</v>
      </c>
      <c r="P39" t="s">
        <v>35</v>
      </c>
      <c r="Q39" t="s">
        <v>36</v>
      </c>
      <c r="R39" t="s">
        <v>37</v>
      </c>
      <c r="U39" t="s">
        <v>939</v>
      </c>
    </row>
    <row r="40" spans="1:21" hidden="1" x14ac:dyDescent="0.25">
      <c r="A40" t="s">
        <v>962</v>
      </c>
      <c r="B40" t="s">
        <v>961</v>
      </c>
      <c r="C40" t="s">
        <v>39</v>
      </c>
      <c r="D40" t="s">
        <v>26</v>
      </c>
      <c r="E40">
        <v>15407</v>
      </c>
      <c r="F40" t="s">
        <v>27</v>
      </c>
      <c r="G40" t="s">
        <v>28</v>
      </c>
      <c r="H40" t="s">
        <v>966</v>
      </c>
      <c r="I40" s="11">
        <v>7</v>
      </c>
      <c r="J40" t="s">
        <v>958</v>
      </c>
      <c r="K40" t="s">
        <v>957</v>
      </c>
      <c r="L40" t="s">
        <v>956</v>
      </c>
      <c r="M40" t="s">
        <v>955</v>
      </c>
      <c r="N40" t="s">
        <v>64</v>
      </c>
      <c r="O40" t="s">
        <v>954</v>
      </c>
      <c r="P40" t="s">
        <v>965</v>
      </c>
      <c r="U40" t="s">
        <v>939</v>
      </c>
    </row>
    <row r="41" spans="1:21" hidden="1" x14ac:dyDescent="0.25">
      <c r="A41" t="s">
        <v>962</v>
      </c>
      <c r="B41" t="s">
        <v>961</v>
      </c>
      <c r="C41" t="s">
        <v>47</v>
      </c>
      <c r="D41" t="s">
        <v>26</v>
      </c>
      <c r="E41">
        <v>15407</v>
      </c>
      <c r="F41" t="s">
        <v>27</v>
      </c>
      <c r="G41" t="s">
        <v>28</v>
      </c>
      <c r="H41" t="s">
        <v>158</v>
      </c>
      <c r="I41" s="11">
        <v>19.2</v>
      </c>
      <c r="J41" t="s">
        <v>958</v>
      </c>
      <c r="K41" t="s">
        <v>957</v>
      </c>
      <c r="L41" t="s">
        <v>956</v>
      </c>
      <c r="M41" t="s">
        <v>955</v>
      </c>
      <c r="N41" t="s">
        <v>64</v>
      </c>
      <c r="O41" t="s">
        <v>954</v>
      </c>
      <c r="P41" t="s">
        <v>963</v>
      </c>
      <c r="U41" t="s">
        <v>939</v>
      </c>
    </row>
    <row r="42" spans="1:21" hidden="1" x14ac:dyDescent="0.25">
      <c r="A42" t="s">
        <v>962</v>
      </c>
      <c r="B42" t="s">
        <v>961</v>
      </c>
      <c r="C42" t="s">
        <v>25</v>
      </c>
      <c r="D42" t="s">
        <v>26</v>
      </c>
      <c r="E42">
        <v>15407</v>
      </c>
      <c r="F42" t="s">
        <v>27</v>
      </c>
      <c r="G42" t="s">
        <v>28</v>
      </c>
      <c r="H42" t="s">
        <v>966</v>
      </c>
      <c r="I42" s="11">
        <v>1.77</v>
      </c>
      <c r="J42" t="s">
        <v>958</v>
      </c>
      <c r="K42" t="s">
        <v>957</v>
      </c>
      <c r="L42" t="s">
        <v>956</v>
      </c>
      <c r="M42" t="s">
        <v>955</v>
      </c>
      <c r="N42" t="s">
        <v>64</v>
      </c>
      <c r="O42" t="s">
        <v>954</v>
      </c>
      <c r="P42" t="s">
        <v>967</v>
      </c>
      <c r="U42" t="s">
        <v>939</v>
      </c>
    </row>
    <row r="43" spans="1:21" hidden="1" x14ac:dyDescent="0.25">
      <c r="A43" t="s">
        <v>962</v>
      </c>
      <c r="B43" t="s">
        <v>961</v>
      </c>
      <c r="C43" t="s">
        <v>67</v>
      </c>
      <c r="D43" t="s">
        <v>26</v>
      </c>
      <c r="E43">
        <v>15407</v>
      </c>
      <c r="F43" t="s">
        <v>27</v>
      </c>
      <c r="G43" t="s">
        <v>28</v>
      </c>
      <c r="H43" t="s">
        <v>960</v>
      </c>
      <c r="I43" s="11">
        <v>35.090000000000003</v>
      </c>
      <c r="J43" t="s">
        <v>958</v>
      </c>
      <c r="K43" t="s">
        <v>957</v>
      </c>
      <c r="L43" t="s">
        <v>956</v>
      </c>
      <c r="M43" t="s">
        <v>955</v>
      </c>
      <c r="N43" t="s">
        <v>64</v>
      </c>
      <c r="O43" t="s">
        <v>954</v>
      </c>
      <c r="P43" t="s">
        <v>953</v>
      </c>
      <c r="U43" t="s">
        <v>939</v>
      </c>
    </row>
    <row r="44" spans="1:21" x14ac:dyDescent="0.25">
      <c r="A44" t="s">
        <v>947</v>
      </c>
      <c r="B44" t="s">
        <v>946</v>
      </c>
      <c r="C44" t="s">
        <v>39</v>
      </c>
      <c r="D44" t="s">
        <v>26</v>
      </c>
      <c r="E44">
        <v>15407</v>
      </c>
      <c r="F44" t="s">
        <v>27</v>
      </c>
      <c r="G44" t="s">
        <v>28</v>
      </c>
      <c r="H44" t="s">
        <v>950</v>
      </c>
      <c r="I44" s="11">
        <v>1.55</v>
      </c>
      <c r="J44" t="s">
        <v>944</v>
      </c>
      <c r="K44" t="s">
        <v>943</v>
      </c>
      <c r="L44" t="s">
        <v>942</v>
      </c>
      <c r="M44" t="s">
        <v>941</v>
      </c>
      <c r="N44" t="s">
        <v>716</v>
      </c>
      <c r="P44" t="s">
        <v>948</v>
      </c>
      <c r="Q44" t="s">
        <v>46</v>
      </c>
      <c r="U44" t="s">
        <v>939</v>
      </c>
    </row>
    <row r="45" spans="1:21" hidden="1" x14ac:dyDescent="0.25">
      <c r="A45" t="s">
        <v>947</v>
      </c>
      <c r="B45" t="s">
        <v>946</v>
      </c>
      <c r="C45" t="s">
        <v>47</v>
      </c>
      <c r="D45" t="s">
        <v>26</v>
      </c>
      <c r="E45">
        <v>15407</v>
      </c>
      <c r="F45" t="s">
        <v>27</v>
      </c>
      <c r="G45" t="s">
        <v>28</v>
      </c>
      <c r="H45" t="s">
        <v>550</v>
      </c>
      <c r="I45" s="11">
        <v>340</v>
      </c>
      <c r="J45" t="s">
        <v>944</v>
      </c>
      <c r="K45" t="s">
        <v>943</v>
      </c>
      <c r="L45" t="s">
        <v>942</v>
      </c>
      <c r="M45" t="s">
        <v>941</v>
      </c>
      <c r="N45" t="s">
        <v>64</v>
      </c>
      <c r="P45" t="s">
        <v>940</v>
      </c>
      <c r="Q45" t="s">
        <v>83</v>
      </c>
      <c r="U45" t="s">
        <v>939</v>
      </c>
    </row>
    <row r="46" spans="1:21" hidden="1" x14ac:dyDescent="0.25">
      <c r="A46" t="s">
        <v>947</v>
      </c>
      <c r="B46" t="s">
        <v>946</v>
      </c>
      <c r="C46" t="s">
        <v>25</v>
      </c>
      <c r="D46" t="s">
        <v>26</v>
      </c>
      <c r="E46">
        <v>15407</v>
      </c>
      <c r="F46" t="s">
        <v>27</v>
      </c>
      <c r="G46" t="s">
        <v>28</v>
      </c>
      <c r="H46" t="s">
        <v>110</v>
      </c>
      <c r="I46" s="11">
        <v>0.01</v>
      </c>
      <c r="J46" t="s">
        <v>944</v>
      </c>
      <c r="K46" t="s">
        <v>943</v>
      </c>
      <c r="L46" t="s">
        <v>942</v>
      </c>
      <c r="M46" t="s">
        <v>941</v>
      </c>
      <c r="N46" t="s">
        <v>64</v>
      </c>
      <c r="O46" t="s">
        <v>952</v>
      </c>
      <c r="P46" t="s">
        <v>951</v>
      </c>
      <c r="U46" t="s">
        <v>939</v>
      </c>
    </row>
    <row r="47" spans="1:21" x14ac:dyDescent="0.25">
      <c r="A47" t="s">
        <v>938</v>
      </c>
      <c r="C47">
        <v>1</v>
      </c>
      <c r="E47">
        <v>15407</v>
      </c>
      <c r="F47" t="s">
        <v>27</v>
      </c>
      <c r="G47" t="s">
        <v>28</v>
      </c>
      <c r="H47">
        <v>6042</v>
      </c>
      <c r="I47">
        <v>46.82</v>
      </c>
      <c r="M47" s="5">
        <v>45392</v>
      </c>
      <c r="N47" t="s">
        <v>716</v>
      </c>
      <c r="P47" t="s">
        <v>345</v>
      </c>
      <c r="Q47" t="s">
        <v>36</v>
      </c>
      <c r="R47" t="s">
        <v>37</v>
      </c>
      <c r="U47" t="s">
        <v>934</v>
      </c>
    </row>
    <row r="48" spans="1:21" x14ac:dyDescent="0.25">
      <c r="A48" t="s">
        <v>937</v>
      </c>
      <c r="C48">
        <v>1</v>
      </c>
      <c r="E48">
        <v>15407</v>
      </c>
      <c r="F48" t="s">
        <v>27</v>
      </c>
      <c r="G48" t="s">
        <v>28</v>
      </c>
      <c r="H48">
        <v>6042</v>
      </c>
      <c r="I48">
        <v>28</v>
      </c>
      <c r="M48" s="5">
        <v>45392</v>
      </c>
      <c r="N48" t="s">
        <v>716</v>
      </c>
      <c r="P48" t="s">
        <v>345</v>
      </c>
      <c r="Q48" t="s">
        <v>36</v>
      </c>
      <c r="R48" t="s">
        <v>37</v>
      </c>
      <c r="U48" t="s">
        <v>934</v>
      </c>
    </row>
    <row r="49" spans="1:21" x14ac:dyDescent="0.25">
      <c r="A49" t="s">
        <v>935</v>
      </c>
      <c r="C49">
        <v>1</v>
      </c>
      <c r="E49">
        <v>15407</v>
      </c>
      <c r="F49" t="s">
        <v>27</v>
      </c>
      <c r="G49" t="s">
        <v>28</v>
      </c>
      <c r="H49">
        <v>6042</v>
      </c>
      <c r="I49">
        <v>20</v>
      </c>
      <c r="M49" s="5">
        <v>45392</v>
      </c>
      <c r="N49" t="s">
        <v>716</v>
      </c>
      <c r="P49" t="s">
        <v>345</v>
      </c>
      <c r="Q49" t="s">
        <v>36</v>
      </c>
      <c r="R49" t="s">
        <v>37</v>
      </c>
      <c r="U49" t="s">
        <v>934</v>
      </c>
    </row>
    <row r="50" spans="1:21" x14ac:dyDescent="0.25">
      <c r="A50" t="s">
        <v>938</v>
      </c>
      <c r="C50">
        <v>2</v>
      </c>
      <c r="E50">
        <v>15407</v>
      </c>
      <c r="F50" t="s">
        <v>27</v>
      </c>
      <c r="G50" t="s">
        <v>28</v>
      </c>
      <c r="H50">
        <v>2537220</v>
      </c>
      <c r="I50">
        <v>0.8</v>
      </c>
      <c r="M50" s="5">
        <v>45392</v>
      </c>
      <c r="N50" t="s">
        <v>716</v>
      </c>
      <c r="P50" t="s">
        <v>936</v>
      </c>
      <c r="Q50" t="s">
        <v>46</v>
      </c>
      <c r="R50" t="s">
        <v>306</v>
      </c>
      <c r="U50" t="s">
        <v>934</v>
      </c>
    </row>
    <row r="51" spans="1:21" x14ac:dyDescent="0.25">
      <c r="A51" t="s">
        <v>937</v>
      </c>
      <c r="C51">
        <v>2</v>
      </c>
      <c r="E51">
        <v>15407</v>
      </c>
      <c r="F51" t="s">
        <v>27</v>
      </c>
      <c r="G51" t="s">
        <v>28</v>
      </c>
      <c r="H51">
        <v>2537220</v>
      </c>
      <c r="I51">
        <v>0.8</v>
      </c>
      <c r="M51" s="5">
        <v>45392</v>
      </c>
      <c r="N51" t="s">
        <v>716</v>
      </c>
      <c r="P51" t="s">
        <v>936</v>
      </c>
      <c r="Q51" t="s">
        <v>46</v>
      </c>
      <c r="R51" t="s">
        <v>306</v>
      </c>
      <c r="U51" t="s">
        <v>934</v>
      </c>
    </row>
    <row r="52" spans="1:21" x14ac:dyDescent="0.25">
      <c r="A52" t="s">
        <v>935</v>
      </c>
      <c r="C52">
        <v>2</v>
      </c>
      <c r="E52">
        <v>15407</v>
      </c>
      <c r="F52" t="s">
        <v>27</v>
      </c>
      <c r="G52" t="s">
        <v>28</v>
      </c>
      <c r="H52">
        <v>2537220</v>
      </c>
      <c r="I52">
        <v>0.54</v>
      </c>
      <c r="M52" s="5">
        <v>45392</v>
      </c>
      <c r="N52" t="s">
        <v>716</v>
      </c>
      <c r="P52" t="s">
        <v>936</v>
      </c>
      <c r="Q52" t="s">
        <v>46</v>
      </c>
      <c r="R52" t="s">
        <v>306</v>
      </c>
      <c r="U52" t="s">
        <v>934</v>
      </c>
    </row>
    <row r="53" spans="1:21" x14ac:dyDescent="0.25">
      <c r="A53" t="s">
        <v>938</v>
      </c>
      <c r="C53">
        <v>3</v>
      </c>
      <c r="E53">
        <v>15407</v>
      </c>
      <c r="F53" t="s">
        <v>27</v>
      </c>
      <c r="G53" t="s">
        <v>28</v>
      </c>
      <c r="H53">
        <v>12000</v>
      </c>
      <c r="I53">
        <v>7.25</v>
      </c>
      <c r="M53" s="5">
        <v>45392</v>
      </c>
      <c r="N53" t="s">
        <v>716</v>
      </c>
      <c r="P53" t="s">
        <v>78</v>
      </c>
      <c r="Q53" t="s">
        <v>791</v>
      </c>
      <c r="R53" t="s">
        <v>306</v>
      </c>
      <c r="U53" t="s">
        <v>934</v>
      </c>
    </row>
    <row r="54" spans="1:21" x14ac:dyDescent="0.25">
      <c r="A54" t="s">
        <v>937</v>
      </c>
      <c r="C54">
        <v>3</v>
      </c>
      <c r="E54">
        <v>15407</v>
      </c>
      <c r="F54" t="s">
        <v>27</v>
      </c>
      <c r="G54" t="s">
        <v>28</v>
      </c>
      <c r="H54">
        <v>12000</v>
      </c>
      <c r="I54">
        <v>21</v>
      </c>
      <c r="M54" s="5">
        <v>45392</v>
      </c>
      <c r="N54" t="s">
        <v>716</v>
      </c>
      <c r="P54" t="s">
        <v>78</v>
      </c>
      <c r="Q54" t="s">
        <v>791</v>
      </c>
      <c r="R54" s="12" t="s">
        <v>306</v>
      </c>
      <c r="U54" t="s">
        <v>934</v>
      </c>
    </row>
    <row r="55" spans="1:21" x14ac:dyDescent="0.25">
      <c r="A55" t="s">
        <v>935</v>
      </c>
      <c r="C55">
        <v>3</v>
      </c>
      <c r="E55">
        <v>15407</v>
      </c>
      <c r="F55" t="s">
        <v>27</v>
      </c>
      <c r="G55" t="s">
        <v>28</v>
      </c>
      <c r="H55">
        <v>12000</v>
      </c>
      <c r="I55">
        <v>3.25</v>
      </c>
      <c r="M55" s="5">
        <v>45392</v>
      </c>
      <c r="N55" t="s">
        <v>716</v>
      </c>
      <c r="P55" t="s">
        <v>78</v>
      </c>
      <c r="Q55" t="s">
        <v>791</v>
      </c>
      <c r="R55" t="s">
        <v>306</v>
      </c>
      <c r="U55" t="s">
        <v>934</v>
      </c>
    </row>
    <row r="56" spans="1:21" hidden="1" x14ac:dyDescent="0.25">
      <c r="A56" t="s">
        <v>750</v>
      </c>
      <c r="B56" t="s">
        <v>228</v>
      </c>
      <c r="C56" t="s">
        <v>39</v>
      </c>
      <c r="D56" t="s">
        <v>26</v>
      </c>
      <c r="E56">
        <v>14036</v>
      </c>
      <c r="F56" t="s">
        <v>229</v>
      </c>
      <c r="G56" t="s">
        <v>28</v>
      </c>
      <c r="H56" t="s">
        <v>230</v>
      </c>
      <c r="I56" s="11">
        <v>19</v>
      </c>
      <c r="J56" t="s">
        <v>232</v>
      </c>
      <c r="K56" t="s">
        <v>233</v>
      </c>
      <c r="L56" t="s">
        <v>234</v>
      </c>
      <c r="M56" t="s">
        <v>235</v>
      </c>
      <c r="N56" s="1" t="s">
        <v>64</v>
      </c>
      <c r="O56" t="s">
        <v>792</v>
      </c>
      <c r="P56" t="s">
        <v>830</v>
      </c>
      <c r="Q56" s="1" t="s">
        <v>810</v>
      </c>
      <c r="R56" s="1" t="s">
        <v>306</v>
      </c>
      <c r="U56" t="s">
        <v>939</v>
      </c>
    </row>
    <row r="57" spans="1:21" hidden="1" x14ac:dyDescent="0.25">
      <c r="A57" t="s">
        <v>908</v>
      </c>
      <c r="B57" t="s">
        <v>404</v>
      </c>
      <c r="C57" t="s">
        <v>71</v>
      </c>
      <c r="D57" t="s">
        <v>26</v>
      </c>
      <c r="E57">
        <v>14036</v>
      </c>
      <c r="F57" t="s">
        <v>229</v>
      </c>
      <c r="G57" t="s">
        <v>28</v>
      </c>
      <c r="H57" t="s">
        <v>405</v>
      </c>
      <c r="I57">
        <v>680</v>
      </c>
      <c r="J57" t="s">
        <v>407</v>
      </c>
      <c r="K57" t="s">
        <v>408</v>
      </c>
      <c r="L57" t="s">
        <v>409</v>
      </c>
      <c r="M57" t="s">
        <v>410</v>
      </c>
      <c r="N57" t="s">
        <v>64</v>
      </c>
      <c r="O57" t="s">
        <v>909</v>
      </c>
      <c r="P57" t="s">
        <v>910</v>
      </c>
      <c r="U57" t="s">
        <v>939</v>
      </c>
    </row>
    <row r="58" spans="1:21" hidden="1" x14ac:dyDescent="0.25">
      <c r="A58" t="s">
        <v>868</v>
      </c>
      <c r="B58" t="s">
        <v>50</v>
      </c>
      <c r="C58" t="s">
        <v>67</v>
      </c>
      <c r="D58" t="s">
        <v>26</v>
      </c>
      <c r="E58">
        <v>14036</v>
      </c>
      <c r="F58" t="s">
        <v>229</v>
      </c>
      <c r="G58" t="s">
        <v>28</v>
      </c>
      <c r="H58" t="s">
        <v>280</v>
      </c>
      <c r="I58" s="11">
        <v>13</v>
      </c>
      <c r="J58" t="s">
        <v>282</v>
      </c>
      <c r="K58" t="s">
        <v>283</v>
      </c>
      <c r="L58" t="s">
        <v>284</v>
      </c>
      <c r="M58" t="s">
        <v>285</v>
      </c>
      <c r="N58" t="s">
        <v>64</v>
      </c>
      <c r="O58" t="s">
        <v>869</v>
      </c>
      <c r="P58" t="s">
        <v>870</v>
      </c>
      <c r="U58" t="s">
        <v>939</v>
      </c>
    </row>
    <row r="59" spans="1:21" hidden="1" x14ac:dyDescent="0.25">
      <c r="A59" t="s">
        <v>806</v>
      </c>
      <c r="B59" t="s">
        <v>260</v>
      </c>
      <c r="C59" t="s">
        <v>39</v>
      </c>
      <c r="D59" t="s">
        <v>26</v>
      </c>
      <c r="E59">
        <v>14036</v>
      </c>
      <c r="F59" t="s">
        <v>229</v>
      </c>
      <c r="G59" t="s">
        <v>28</v>
      </c>
      <c r="H59" t="s">
        <v>268</v>
      </c>
      <c r="I59" s="11">
        <v>400</v>
      </c>
      <c r="J59" t="s">
        <v>216</v>
      </c>
      <c r="K59" t="s">
        <v>270</v>
      </c>
      <c r="L59" t="s">
        <v>271</v>
      </c>
      <c r="M59" t="s">
        <v>272</v>
      </c>
      <c r="N59" t="s">
        <v>64</v>
      </c>
      <c r="P59" t="s">
        <v>858</v>
      </c>
      <c r="U59" t="s">
        <v>939</v>
      </c>
    </row>
    <row r="60" spans="1:21" x14ac:dyDescent="0.25">
      <c r="A60" t="s">
        <v>806</v>
      </c>
      <c r="B60" t="s">
        <v>260</v>
      </c>
      <c r="C60" t="s">
        <v>47</v>
      </c>
      <c r="D60" t="s">
        <v>26</v>
      </c>
      <c r="E60">
        <v>14036</v>
      </c>
      <c r="F60" t="s">
        <v>229</v>
      </c>
      <c r="G60" t="s">
        <v>28</v>
      </c>
      <c r="H60" t="s">
        <v>273</v>
      </c>
      <c r="I60" s="11">
        <v>400</v>
      </c>
      <c r="J60" t="s">
        <v>216</v>
      </c>
      <c r="K60" t="s">
        <v>270</v>
      </c>
      <c r="L60" t="s">
        <v>271</v>
      </c>
      <c r="M60" t="s">
        <v>272</v>
      </c>
      <c r="N60" t="s">
        <v>716</v>
      </c>
      <c r="P60" t="s">
        <v>807</v>
      </c>
      <c r="Q60" s="1" t="s">
        <v>810</v>
      </c>
      <c r="R60" t="s">
        <v>37</v>
      </c>
      <c r="U60" t="s">
        <v>939</v>
      </c>
    </row>
    <row r="61" spans="1:21" hidden="1" x14ac:dyDescent="0.25">
      <c r="A61" t="s">
        <v>893</v>
      </c>
      <c r="B61" t="s">
        <v>366</v>
      </c>
      <c r="C61" t="s">
        <v>39</v>
      </c>
      <c r="D61" t="s">
        <v>26</v>
      </c>
      <c r="E61">
        <v>14036</v>
      </c>
      <c r="F61" t="s">
        <v>229</v>
      </c>
      <c r="G61" t="s">
        <v>28</v>
      </c>
      <c r="H61" t="s">
        <v>110</v>
      </c>
      <c r="I61" s="11">
        <v>289000</v>
      </c>
      <c r="J61" t="s">
        <v>389</v>
      </c>
      <c r="K61" t="s">
        <v>142</v>
      </c>
      <c r="L61" t="s">
        <v>390</v>
      </c>
      <c r="M61" t="s">
        <v>391</v>
      </c>
      <c r="N61" t="s">
        <v>64</v>
      </c>
      <c r="O61" t="s">
        <v>846</v>
      </c>
      <c r="P61" t="s">
        <v>894</v>
      </c>
      <c r="U61" t="s">
        <v>939</v>
      </c>
    </row>
    <row r="62" spans="1:21" hidden="1" x14ac:dyDescent="0.25">
      <c r="B62" t="s">
        <v>24</v>
      </c>
      <c r="C62" t="s">
        <v>39</v>
      </c>
      <c r="D62" t="s">
        <v>26</v>
      </c>
      <c r="E62">
        <v>14036</v>
      </c>
      <c r="F62" t="s">
        <v>229</v>
      </c>
      <c r="G62" t="s">
        <v>28</v>
      </c>
      <c r="H62" t="s">
        <v>110</v>
      </c>
      <c r="I62" s="11">
        <v>64850.5</v>
      </c>
      <c r="J62" t="s">
        <v>243</v>
      </c>
      <c r="K62" t="s">
        <v>244</v>
      </c>
      <c r="L62" t="s">
        <v>245</v>
      </c>
      <c r="M62" t="s">
        <v>163</v>
      </c>
      <c r="N62" s="1" t="s">
        <v>64</v>
      </c>
      <c r="O62" s="1" t="s">
        <v>846</v>
      </c>
      <c r="U62" t="s">
        <v>939</v>
      </c>
    </row>
    <row r="63" spans="1:21" hidden="1" x14ac:dyDescent="0.25">
      <c r="B63" t="s">
        <v>24</v>
      </c>
      <c r="C63" t="s">
        <v>39</v>
      </c>
      <c r="D63" t="s">
        <v>26</v>
      </c>
      <c r="E63">
        <v>14036</v>
      </c>
      <c r="F63" t="s">
        <v>229</v>
      </c>
      <c r="G63" t="s">
        <v>28</v>
      </c>
      <c r="H63" t="s">
        <v>110</v>
      </c>
      <c r="I63" s="11">
        <v>377000</v>
      </c>
      <c r="J63" t="s">
        <v>126</v>
      </c>
      <c r="K63" t="s">
        <v>247</v>
      </c>
      <c r="L63" t="s">
        <v>248</v>
      </c>
      <c r="M63" t="s">
        <v>163</v>
      </c>
      <c r="N63" s="1" t="s">
        <v>64</v>
      </c>
      <c r="O63" s="1" t="s">
        <v>846</v>
      </c>
      <c r="U63" t="s">
        <v>939</v>
      </c>
    </row>
    <row r="64" spans="1:21" hidden="1" x14ac:dyDescent="0.25">
      <c r="A64" t="s">
        <v>719</v>
      </c>
      <c r="B64" t="s">
        <v>157</v>
      </c>
      <c r="C64" t="s">
        <v>101</v>
      </c>
      <c r="D64" t="s">
        <v>26</v>
      </c>
      <c r="E64">
        <v>14036</v>
      </c>
      <c r="F64" t="s">
        <v>229</v>
      </c>
      <c r="G64" t="s">
        <v>28</v>
      </c>
      <c r="H64" t="s">
        <v>158</v>
      </c>
      <c r="I64" s="11">
        <v>7.5</v>
      </c>
      <c r="J64" t="s">
        <v>160</v>
      </c>
      <c r="K64" t="s">
        <v>161</v>
      </c>
      <c r="L64" t="s">
        <v>162</v>
      </c>
      <c r="M64" t="s">
        <v>163</v>
      </c>
      <c r="N64" s="1" t="s">
        <v>64</v>
      </c>
      <c r="O64" t="s">
        <v>815</v>
      </c>
      <c r="P64" t="s">
        <v>817</v>
      </c>
      <c r="Q64" t="s">
        <v>816</v>
      </c>
      <c r="R64" t="s">
        <v>165</v>
      </c>
      <c r="U64" t="s">
        <v>939</v>
      </c>
    </row>
    <row r="65" spans="1:21" hidden="1" x14ac:dyDescent="0.25">
      <c r="A65" t="s">
        <v>719</v>
      </c>
      <c r="B65" t="s">
        <v>157</v>
      </c>
      <c r="C65" t="s">
        <v>90</v>
      </c>
      <c r="D65" t="s">
        <v>26</v>
      </c>
      <c r="E65">
        <v>14036</v>
      </c>
      <c r="F65" t="s">
        <v>229</v>
      </c>
      <c r="G65" t="s">
        <v>28</v>
      </c>
      <c r="H65" t="s">
        <v>380</v>
      </c>
      <c r="I65" s="11">
        <v>15</v>
      </c>
      <c r="J65" t="s">
        <v>160</v>
      </c>
      <c r="K65" t="s">
        <v>161</v>
      </c>
      <c r="L65" t="s">
        <v>162</v>
      </c>
      <c r="M65" t="s">
        <v>163</v>
      </c>
      <c r="N65" t="s">
        <v>64</v>
      </c>
      <c r="O65" t="s">
        <v>823</v>
      </c>
      <c r="P65" t="s">
        <v>824</v>
      </c>
      <c r="Q65" t="s">
        <v>452</v>
      </c>
      <c r="R65" t="s">
        <v>165</v>
      </c>
      <c r="U65" t="s">
        <v>939</v>
      </c>
    </row>
    <row r="66" spans="1:21" hidden="1" x14ac:dyDescent="0.25">
      <c r="A66" t="s">
        <v>829</v>
      </c>
      <c r="B66" t="s">
        <v>100</v>
      </c>
      <c r="C66" t="s">
        <v>39</v>
      </c>
      <c r="D66" t="s">
        <v>26</v>
      </c>
      <c r="E66">
        <v>14036</v>
      </c>
      <c r="F66" t="s">
        <v>229</v>
      </c>
      <c r="G66" t="s">
        <v>28</v>
      </c>
      <c r="H66" t="s">
        <v>110</v>
      </c>
      <c r="I66" s="11">
        <v>3498924</v>
      </c>
      <c r="J66" t="s">
        <v>331</v>
      </c>
      <c r="K66" t="s">
        <v>249</v>
      </c>
      <c r="L66" t="s">
        <v>332</v>
      </c>
      <c r="M66" t="s">
        <v>333</v>
      </c>
      <c r="N66" t="s">
        <v>64</v>
      </c>
      <c r="O66" t="s">
        <v>250</v>
      </c>
      <c r="P66" t="s">
        <v>334</v>
      </c>
      <c r="Q66" t="s">
        <v>251</v>
      </c>
      <c r="U66" t="s">
        <v>939</v>
      </c>
    </row>
    <row r="67" spans="1:21" hidden="1" x14ac:dyDescent="0.25">
      <c r="A67" t="s">
        <v>769</v>
      </c>
      <c r="B67" t="s">
        <v>100</v>
      </c>
      <c r="C67" t="s">
        <v>47</v>
      </c>
      <c r="D67" t="s">
        <v>26</v>
      </c>
      <c r="E67">
        <v>14036</v>
      </c>
      <c r="F67" t="s">
        <v>229</v>
      </c>
      <c r="G67" t="s">
        <v>28</v>
      </c>
      <c r="H67" t="s">
        <v>110</v>
      </c>
      <c r="I67" s="11">
        <v>0.01</v>
      </c>
      <c r="J67" t="s">
        <v>104</v>
      </c>
      <c r="K67" t="s">
        <v>105</v>
      </c>
      <c r="L67" t="s">
        <v>106</v>
      </c>
      <c r="M67" t="s">
        <v>107</v>
      </c>
      <c r="N67" t="s">
        <v>64</v>
      </c>
      <c r="O67" t="s">
        <v>826</v>
      </c>
      <c r="P67" t="s">
        <v>881</v>
      </c>
      <c r="U67" t="s">
        <v>939</v>
      </c>
    </row>
    <row r="68" spans="1:21" hidden="1" x14ac:dyDescent="0.25">
      <c r="A68" t="s">
        <v>818</v>
      </c>
      <c r="B68" t="s">
        <v>123</v>
      </c>
      <c r="C68" t="s">
        <v>67</v>
      </c>
      <c r="D68" t="s">
        <v>26</v>
      </c>
      <c r="E68">
        <v>14036</v>
      </c>
      <c r="F68" t="s">
        <v>229</v>
      </c>
      <c r="G68" t="s">
        <v>28</v>
      </c>
      <c r="H68" t="s">
        <v>124</v>
      </c>
      <c r="I68" s="11">
        <v>60</v>
      </c>
      <c r="J68" t="s">
        <v>126</v>
      </c>
      <c r="K68" t="s">
        <v>127</v>
      </c>
      <c r="L68" t="s">
        <v>128</v>
      </c>
      <c r="M68" t="s">
        <v>107</v>
      </c>
      <c r="N68" t="s">
        <v>64</v>
      </c>
      <c r="O68" t="s">
        <v>792</v>
      </c>
      <c r="P68" t="s">
        <v>833</v>
      </c>
      <c r="Q68" s="1" t="s">
        <v>810</v>
      </c>
      <c r="R68" t="s">
        <v>306</v>
      </c>
      <c r="U68" t="s">
        <v>939</v>
      </c>
    </row>
    <row r="69" spans="1:21" hidden="1" x14ac:dyDescent="0.25">
      <c r="A69" t="s">
        <v>776</v>
      </c>
      <c r="B69" t="s">
        <v>438</v>
      </c>
      <c r="C69" t="s">
        <v>67</v>
      </c>
      <c r="D69" t="s">
        <v>26</v>
      </c>
      <c r="E69">
        <v>14036</v>
      </c>
      <c r="F69" t="s">
        <v>229</v>
      </c>
      <c r="G69" t="s">
        <v>28</v>
      </c>
      <c r="H69" t="s">
        <v>439</v>
      </c>
      <c r="I69" s="11">
        <v>1</v>
      </c>
      <c r="J69" t="s">
        <v>440</v>
      </c>
      <c r="K69" t="s">
        <v>441</v>
      </c>
      <c r="L69" t="s">
        <v>442</v>
      </c>
      <c r="M69" t="s">
        <v>107</v>
      </c>
      <c r="N69" t="s">
        <v>64</v>
      </c>
      <c r="O69" t="s">
        <v>826</v>
      </c>
      <c r="P69" t="s">
        <v>918</v>
      </c>
      <c r="U69" t="s">
        <v>939</v>
      </c>
    </row>
    <row r="70" spans="1:21" x14ac:dyDescent="0.25">
      <c r="A70" t="s">
        <v>769</v>
      </c>
      <c r="B70" t="s">
        <v>100</v>
      </c>
      <c r="C70" t="s">
        <v>58</v>
      </c>
      <c r="D70" t="s">
        <v>26</v>
      </c>
      <c r="E70">
        <v>14036</v>
      </c>
      <c r="F70" t="s">
        <v>229</v>
      </c>
      <c r="G70" t="s">
        <v>28</v>
      </c>
      <c r="H70" t="s">
        <v>336</v>
      </c>
      <c r="I70" s="11">
        <v>12.6</v>
      </c>
      <c r="J70" t="s">
        <v>104</v>
      </c>
      <c r="K70" t="s">
        <v>105</v>
      </c>
      <c r="L70" t="s">
        <v>106</v>
      </c>
      <c r="M70" t="s">
        <v>107</v>
      </c>
      <c r="N70" t="s">
        <v>716</v>
      </c>
      <c r="P70" t="s">
        <v>796</v>
      </c>
      <c r="Q70" t="s">
        <v>46</v>
      </c>
      <c r="R70" t="s">
        <v>306</v>
      </c>
      <c r="U70" t="s">
        <v>939</v>
      </c>
    </row>
    <row r="71" spans="1:21" hidden="1" x14ac:dyDescent="0.25">
      <c r="A71" t="s">
        <v>769</v>
      </c>
      <c r="B71" t="s">
        <v>100</v>
      </c>
      <c r="C71" t="s">
        <v>69</v>
      </c>
      <c r="D71" t="s">
        <v>26</v>
      </c>
      <c r="E71">
        <v>14036</v>
      </c>
      <c r="F71" t="s">
        <v>229</v>
      </c>
      <c r="G71" t="s">
        <v>28</v>
      </c>
      <c r="H71" t="s">
        <v>335</v>
      </c>
      <c r="I71" s="11">
        <v>9</v>
      </c>
      <c r="J71" t="s">
        <v>104</v>
      </c>
      <c r="K71" t="s">
        <v>105</v>
      </c>
      <c r="L71" t="s">
        <v>106</v>
      </c>
      <c r="M71" t="s">
        <v>107</v>
      </c>
      <c r="N71" t="s">
        <v>64</v>
      </c>
      <c r="O71" t="s">
        <v>826</v>
      </c>
      <c r="P71" t="s">
        <v>882</v>
      </c>
      <c r="U71" t="s">
        <v>939</v>
      </c>
    </row>
    <row r="72" spans="1:21" hidden="1" x14ac:dyDescent="0.25">
      <c r="A72" t="s">
        <v>769</v>
      </c>
      <c r="B72" t="s">
        <v>100</v>
      </c>
      <c r="C72" t="s">
        <v>79</v>
      </c>
      <c r="D72" t="s">
        <v>26</v>
      </c>
      <c r="E72">
        <v>14036</v>
      </c>
      <c r="F72" t="s">
        <v>229</v>
      </c>
      <c r="G72" t="s">
        <v>28</v>
      </c>
      <c r="H72" t="s">
        <v>124</v>
      </c>
      <c r="I72" s="11">
        <v>34.9</v>
      </c>
      <c r="J72" t="s">
        <v>104</v>
      </c>
      <c r="K72" t="s">
        <v>105</v>
      </c>
      <c r="L72" t="s">
        <v>106</v>
      </c>
      <c r="M72" t="s">
        <v>107</v>
      </c>
      <c r="N72" t="s">
        <v>64</v>
      </c>
      <c r="O72" t="s">
        <v>792</v>
      </c>
      <c r="P72" t="s">
        <v>832</v>
      </c>
      <c r="Q72" s="1" t="s">
        <v>810</v>
      </c>
      <c r="R72" s="1" t="s">
        <v>306</v>
      </c>
      <c r="U72" t="s">
        <v>939</v>
      </c>
    </row>
    <row r="73" spans="1:21" hidden="1" x14ac:dyDescent="0.25">
      <c r="A73" t="s">
        <v>871</v>
      </c>
      <c r="B73" t="s">
        <v>94</v>
      </c>
      <c r="C73" t="s">
        <v>90</v>
      </c>
      <c r="D73" t="s">
        <v>26</v>
      </c>
      <c r="E73">
        <v>14036</v>
      </c>
      <c r="F73" t="s">
        <v>229</v>
      </c>
      <c r="G73" t="s">
        <v>28</v>
      </c>
      <c r="H73" t="s">
        <v>110</v>
      </c>
      <c r="I73" s="11">
        <v>1359</v>
      </c>
      <c r="J73" t="s">
        <v>288</v>
      </c>
      <c r="K73" t="s">
        <v>289</v>
      </c>
      <c r="L73" t="s">
        <v>290</v>
      </c>
      <c r="M73" t="s">
        <v>291</v>
      </c>
      <c r="N73" t="s">
        <v>64</v>
      </c>
      <c r="O73" s="1" t="s">
        <v>826</v>
      </c>
      <c r="P73" t="s">
        <v>292</v>
      </c>
      <c r="U73" t="s">
        <v>939</v>
      </c>
    </row>
    <row r="74" spans="1:21" hidden="1" x14ac:dyDescent="0.25">
      <c r="A74" t="s">
        <v>885</v>
      </c>
      <c r="B74" t="s">
        <v>123</v>
      </c>
      <c r="C74" t="s">
        <v>25</v>
      </c>
      <c r="D74" t="s">
        <v>26</v>
      </c>
      <c r="E74">
        <v>14036</v>
      </c>
      <c r="F74" t="s">
        <v>229</v>
      </c>
      <c r="G74" t="s">
        <v>28</v>
      </c>
      <c r="H74" t="s">
        <v>259</v>
      </c>
      <c r="I74" s="11">
        <v>72</v>
      </c>
      <c r="J74" t="s">
        <v>349</v>
      </c>
      <c r="K74" t="s">
        <v>350</v>
      </c>
      <c r="L74" t="s">
        <v>351</v>
      </c>
      <c r="M74" t="s">
        <v>352</v>
      </c>
      <c r="N74" t="s">
        <v>64</v>
      </c>
      <c r="O74" t="s">
        <v>826</v>
      </c>
      <c r="P74" t="s">
        <v>886</v>
      </c>
      <c r="U74" t="s">
        <v>939</v>
      </c>
    </row>
    <row r="75" spans="1:21" x14ac:dyDescent="0.25">
      <c r="A75" t="s">
        <v>741</v>
      </c>
      <c r="B75" t="s">
        <v>213</v>
      </c>
      <c r="C75" t="s">
        <v>47</v>
      </c>
      <c r="D75" t="s">
        <v>26</v>
      </c>
      <c r="E75">
        <v>14036</v>
      </c>
      <c r="F75" t="s">
        <v>229</v>
      </c>
      <c r="G75" t="s">
        <v>28</v>
      </c>
      <c r="H75" t="s">
        <v>214</v>
      </c>
      <c r="I75" s="11">
        <v>150</v>
      </c>
      <c r="J75" t="s">
        <v>216</v>
      </c>
      <c r="K75" t="s">
        <v>217</v>
      </c>
      <c r="L75" t="s">
        <v>218</v>
      </c>
      <c r="M75" t="s">
        <v>219</v>
      </c>
      <c r="N75" s="1" t="s">
        <v>716</v>
      </c>
      <c r="P75" s="1" t="s">
        <v>811</v>
      </c>
      <c r="Q75" s="1" t="s">
        <v>810</v>
      </c>
      <c r="R75" s="1" t="s">
        <v>37</v>
      </c>
      <c r="U75" t="s">
        <v>939</v>
      </c>
    </row>
    <row r="76" spans="1:21" hidden="1" x14ac:dyDescent="0.25">
      <c r="A76" t="s">
        <v>741</v>
      </c>
      <c r="B76" t="s">
        <v>213</v>
      </c>
      <c r="C76" t="s">
        <v>101</v>
      </c>
      <c r="D76" t="s">
        <v>26</v>
      </c>
      <c r="E76">
        <v>14036</v>
      </c>
      <c r="F76" t="s">
        <v>229</v>
      </c>
      <c r="G76" t="s">
        <v>28</v>
      </c>
      <c r="H76" t="s">
        <v>214</v>
      </c>
      <c r="I76" s="11">
        <v>0.33</v>
      </c>
      <c r="J76" t="s">
        <v>216</v>
      </c>
      <c r="K76" t="s">
        <v>217</v>
      </c>
      <c r="L76" t="s">
        <v>218</v>
      </c>
      <c r="M76" t="s">
        <v>219</v>
      </c>
      <c r="N76" t="s">
        <v>64</v>
      </c>
      <c r="O76" s="1" t="s">
        <v>823</v>
      </c>
      <c r="P76" s="1" t="s">
        <v>825</v>
      </c>
      <c r="Q76" s="1" t="s">
        <v>452</v>
      </c>
      <c r="R76" s="1" t="s">
        <v>37</v>
      </c>
      <c r="U76" t="s">
        <v>939</v>
      </c>
    </row>
    <row r="77" spans="1:21" hidden="1" x14ac:dyDescent="0.25">
      <c r="A77" t="s">
        <v>845</v>
      </c>
      <c r="B77" t="s">
        <v>24</v>
      </c>
      <c r="C77" t="s">
        <v>39</v>
      </c>
      <c r="D77" t="s">
        <v>26</v>
      </c>
      <c r="E77">
        <v>14036</v>
      </c>
      <c r="F77" t="s">
        <v>229</v>
      </c>
      <c r="G77" t="s">
        <v>28</v>
      </c>
      <c r="H77" t="s">
        <v>110</v>
      </c>
      <c r="I77" s="11">
        <v>63340</v>
      </c>
      <c r="J77" t="s">
        <v>237</v>
      </c>
      <c r="K77" t="s">
        <v>238</v>
      </c>
      <c r="L77" t="s">
        <v>239</v>
      </c>
      <c r="M77" t="s">
        <v>240</v>
      </c>
      <c r="N77" s="1" t="s">
        <v>64</v>
      </c>
      <c r="O77" s="1" t="s">
        <v>846</v>
      </c>
      <c r="U77" t="s">
        <v>939</v>
      </c>
    </row>
    <row r="78" spans="1:21" hidden="1" x14ac:dyDescent="0.25">
      <c r="A78" t="s">
        <v>889</v>
      </c>
      <c r="B78" t="s">
        <v>354</v>
      </c>
      <c r="C78" t="s">
        <v>39</v>
      </c>
      <c r="D78" t="s">
        <v>26</v>
      </c>
      <c r="E78">
        <v>14036</v>
      </c>
      <c r="F78" t="s">
        <v>229</v>
      </c>
      <c r="G78" t="s">
        <v>28</v>
      </c>
      <c r="H78" t="s">
        <v>134</v>
      </c>
      <c r="I78" s="11">
        <v>71176.7</v>
      </c>
      <c r="J78" t="s">
        <v>356</v>
      </c>
      <c r="K78" t="s">
        <v>357</v>
      </c>
      <c r="L78" t="s">
        <v>358</v>
      </c>
      <c r="M78" t="s">
        <v>359</v>
      </c>
      <c r="N78" t="s">
        <v>64</v>
      </c>
      <c r="O78" t="s">
        <v>887</v>
      </c>
      <c r="P78" t="s">
        <v>890</v>
      </c>
      <c r="U78" t="s">
        <v>939</v>
      </c>
    </row>
    <row r="79" spans="1:21" hidden="1" x14ac:dyDescent="0.25">
      <c r="A79" t="s">
        <v>895</v>
      </c>
      <c r="B79" t="s">
        <v>138</v>
      </c>
      <c r="C79" t="s">
        <v>69</v>
      </c>
      <c r="D79" t="s">
        <v>26</v>
      </c>
      <c r="E79">
        <v>14036</v>
      </c>
      <c r="F79" t="s">
        <v>229</v>
      </c>
      <c r="G79" t="s">
        <v>28</v>
      </c>
      <c r="H79" t="s">
        <v>110</v>
      </c>
      <c r="I79" s="11">
        <v>43303.199999999997</v>
      </c>
      <c r="J79" t="s">
        <v>393</v>
      </c>
      <c r="K79" t="s">
        <v>394</v>
      </c>
      <c r="L79" t="s">
        <v>395</v>
      </c>
      <c r="M79" t="s">
        <v>396</v>
      </c>
      <c r="N79" t="s">
        <v>64</v>
      </c>
      <c r="O79" t="s">
        <v>896</v>
      </c>
      <c r="P79" t="s">
        <v>897</v>
      </c>
      <c r="U79" t="s">
        <v>939</v>
      </c>
    </row>
    <row r="80" spans="1:21" hidden="1" x14ac:dyDescent="0.25">
      <c r="A80" t="s">
        <v>718</v>
      </c>
      <c r="B80" t="s">
        <v>366</v>
      </c>
      <c r="C80" t="s">
        <v>47</v>
      </c>
      <c r="D80" t="s">
        <v>26</v>
      </c>
      <c r="E80">
        <v>14036</v>
      </c>
      <c r="F80" t="s">
        <v>229</v>
      </c>
      <c r="G80" t="s">
        <v>28</v>
      </c>
      <c r="H80" t="s">
        <v>372</v>
      </c>
      <c r="I80" s="11">
        <v>0.2777</v>
      </c>
      <c r="J80" t="s">
        <v>223</v>
      </c>
      <c r="K80" t="s">
        <v>254</v>
      </c>
      <c r="L80" t="s">
        <v>255</v>
      </c>
      <c r="M80" t="s">
        <v>374</v>
      </c>
      <c r="N80" t="s">
        <v>64</v>
      </c>
      <c r="O80" t="s">
        <v>799</v>
      </c>
      <c r="P80" t="s">
        <v>475</v>
      </c>
      <c r="Q80" t="s">
        <v>475</v>
      </c>
      <c r="R80" t="s">
        <v>306</v>
      </c>
      <c r="U80" t="s">
        <v>939</v>
      </c>
    </row>
    <row r="81" spans="1:21" hidden="1" x14ac:dyDescent="0.25">
      <c r="A81" t="s">
        <v>718</v>
      </c>
      <c r="B81" t="s">
        <v>366</v>
      </c>
      <c r="C81" t="s">
        <v>67</v>
      </c>
      <c r="D81" t="s">
        <v>26</v>
      </c>
      <c r="E81">
        <v>14036</v>
      </c>
      <c r="F81" t="s">
        <v>229</v>
      </c>
      <c r="G81" t="s">
        <v>28</v>
      </c>
      <c r="H81" t="s">
        <v>257</v>
      </c>
      <c r="I81" s="11">
        <v>2.9729999999999999</v>
      </c>
      <c r="J81" t="s">
        <v>223</v>
      </c>
      <c r="K81" t="s">
        <v>254</v>
      </c>
      <c r="L81" t="s">
        <v>255</v>
      </c>
      <c r="M81" t="s">
        <v>374</v>
      </c>
      <c r="N81" t="s">
        <v>64</v>
      </c>
      <c r="O81" t="s">
        <v>819</v>
      </c>
      <c r="P81" t="s">
        <v>377</v>
      </c>
      <c r="Q81" t="s">
        <v>83</v>
      </c>
      <c r="R81" t="s">
        <v>306</v>
      </c>
      <c r="U81" t="s">
        <v>939</v>
      </c>
    </row>
    <row r="82" spans="1:21" hidden="1" x14ac:dyDescent="0.25">
      <c r="A82" t="s">
        <v>718</v>
      </c>
      <c r="B82" t="s">
        <v>366</v>
      </c>
      <c r="C82" t="s">
        <v>58</v>
      </c>
      <c r="D82" t="s">
        <v>26</v>
      </c>
      <c r="E82">
        <v>14036</v>
      </c>
      <c r="F82" t="s">
        <v>229</v>
      </c>
      <c r="G82" t="s">
        <v>28</v>
      </c>
      <c r="H82" t="s">
        <v>188</v>
      </c>
      <c r="I82" s="11">
        <v>5.28</v>
      </c>
      <c r="J82" t="s">
        <v>223</v>
      </c>
      <c r="K82" t="s">
        <v>254</v>
      </c>
      <c r="L82" t="s">
        <v>255</v>
      </c>
      <c r="M82" t="s">
        <v>374</v>
      </c>
      <c r="N82" t="s">
        <v>64</v>
      </c>
      <c r="O82" t="s">
        <v>819</v>
      </c>
      <c r="P82" t="s">
        <v>379</v>
      </c>
      <c r="Q82" t="s">
        <v>365</v>
      </c>
      <c r="R82" t="s">
        <v>306</v>
      </c>
      <c r="U82" t="s">
        <v>939</v>
      </c>
    </row>
    <row r="83" spans="1:21" hidden="1" x14ac:dyDescent="0.25">
      <c r="A83" t="s">
        <v>718</v>
      </c>
      <c r="B83" t="s">
        <v>366</v>
      </c>
      <c r="C83" t="s">
        <v>69</v>
      </c>
      <c r="D83" t="s">
        <v>26</v>
      </c>
      <c r="E83">
        <v>14036</v>
      </c>
      <c r="F83" t="s">
        <v>229</v>
      </c>
      <c r="G83" t="s">
        <v>28</v>
      </c>
      <c r="H83" t="s">
        <v>380</v>
      </c>
      <c r="I83" s="11">
        <v>1.8599999999999998E-2</v>
      </c>
      <c r="J83" t="s">
        <v>223</v>
      </c>
      <c r="K83" t="s">
        <v>254</v>
      </c>
      <c r="L83" t="s">
        <v>255</v>
      </c>
      <c r="M83" t="s">
        <v>374</v>
      </c>
      <c r="N83" t="s">
        <v>64</v>
      </c>
      <c r="O83" t="s">
        <v>819</v>
      </c>
      <c r="P83" t="s">
        <v>189</v>
      </c>
      <c r="Q83" t="s">
        <v>36</v>
      </c>
      <c r="R83" t="s">
        <v>306</v>
      </c>
      <c r="U83" t="s">
        <v>939</v>
      </c>
    </row>
    <row r="84" spans="1:21" hidden="1" x14ac:dyDescent="0.25">
      <c r="A84" t="s">
        <v>718</v>
      </c>
      <c r="B84" t="s">
        <v>366</v>
      </c>
      <c r="C84" t="s">
        <v>101</v>
      </c>
      <c r="D84" t="s">
        <v>26</v>
      </c>
      <c r="E84">
        <v>14036</v>
      </c>
      <c r="F84" t="s">
        <v>229</v>
      </c>
      <c r="G84" t="s">
        <v>28</v>
      </c>
      <c r="H84" t="s">
        <v>188</v>
      </c>
      <c r="I84" s="11">
        <v>50</v>
      </c>
      <c r="J84" t="s">
        <v>223</v>
      </c>
      <c r="K84" t="s">
        <v>254</v>
      </c>
      <c r="L84" t="s">
        <v>255</v>
      </c>
      <c r="M84" t="s">
        <v>374</v>
      </c>
      <c r="N84" t="s">
        <v>64</v>
      </c>
      <c r="O84" t="s">
        <v>819</v>
      </c>
      <c r="P84" t="s">
        <v>191</v>
      </c>
      <c r="Q84" t="s">
        <v>838</v>
      </c>
      <c r="R84" t="s">
        <v>306</v>
      </c>
      <c r="U84" t="s">
        <v>939</v>
      </c>
    </row>
    <row r="85" spans="1:21" x14ac:dyDescent="0.25">
      <c r="A85" t="s">
        <v>718</v>
      </c>
      <c r="B85" t="s">
        <v>366</v>
      </c>
      <c r="C85" t="s">
        <v>90</v>
      </c>
      <c r="D85" t="s">
        <v>26</v>
      </c>
      <c r="E85">
        <v>14036</v>
      </c>
      <c r="F85" t="s">
        <v>229</v>
      </c>
      <c r="G85" t="s">
        <v>28</v>
      </c>
      <c r="H85" t="s">
        <v>257</v>
      </c>
      <c r="I85" s="11">
        <v>4</v>
      </c>
      <c r="J85" t="s">
        <v>223</v>
      </c>
      <c r="K85" t="s">
        <v>254</v>
      </c>
      <c r="L85" t="s">
        <v>255</v>
      </c>
      <c r="M85" t="s">
        <v>374</v>
      </c>
      <c r="N85" t="s">
        <v>716</v>
      </c>
      <c r="P85" t="s">
        <v>382</v>
      </c>
      <c r="Q85" t="s">
        <v>326</v>
      </c>
      <c r="R85" s="1" t="s">
        <v>717</v>
      </c>
      <c r="U85" t="s">
        <v>939</v>
      </c>
    </row>
    <row r="86" spans="1:21" x14ac:dyDescent="0.25">
      <c r="A86" t="s">
        <v>718</v>
      </c>
      <c r="B86" t="s">
        <v>366</v>
      </c>
      <c r="C86" t="s">
        <v>79</v>
      </c>
      <c r="D86" t="s">
        <v>26</v>
      </c>
      <c r="E86">
        <v>14036</v>
      </c>
      <c r="F86" t="s">
        <v>229</v>
      </c>
      <c r="G86" t="s">
        <v>28</v>
      </c>
      <c r="H86" t="s">
        <v>383</v>
      </c>
      <c r="I86" s="11">
        <v>6.5</v>
      </c>
      <c r="J86" t="s">
        <v>223</v>
      </c>
      <c r="K86" t="s">
        <v>254</v>
      </c>
      <c r="L86" t="s">
        <v>255</v>
      </c>
      <c r="M86" t="s">
        <v>374</v>
      </c>
      <c r="N86" t="s">
        <v>716</v>
      </c>
      <c r="P86" t="s">
        <v>384</v>
      </c>
      <c r="Q86" t="s">
        <v>365</v>
      </c>
      <c r="R86" s="1" t="s">
        <v>717</v>
      </c>
      <c r="U86" t="s">
        <v>939</v>
      </c>
    </row>
    <row r="87" spans="1:21" x14ac:dyDescent="0.25">
      <c r="A87" t="s">
        <v>718</v>
      </c>
      <c r="B87" t="s">
        <v>366</v>
      </c>
      <c r="C87" t="s">
        <v>85</v>
      </c>
      <c r="D87" t="s">
        <v>26</v>
      </c>
      <c r="E87">
        <v>14036</v>
      </c>
      <c r="F87" t="s">
        <v>229</v>
      </c>
      <c r="G87" t="s">
        <v>28</v>
      </c>
      <c r="H87" t="s">
        <v>363</v>
      </c>
      <c r="I87" s="11">
        <v>0.14000000000000001</v>
      </c>
      <c r="J87" t="s">
        <v>223</v>
      </c>
      <c r="K87" t="s">
        <v>254</v>
      </c>
      <c r="L87" t="s">
        <v>255</v>
      </c>
      <c r="M87" t="s">
        <v>374</v>
      </c>
      <c r="N87" t="s">
        <v>716</v>
      </c>
      <c r="P87" t="s">
        <v>386</v>
      </c>
      <c r="Q87" t="s">
        <v>746</v>
      </c>
      <c r="R87" t="s">
        <v>183</v>
      </c>
      <c r="U87" t="s">
        <v>939</v>
      </c>
    </row>
    <row r="88" spans="1:21" hidden="1" x14ac:dyDescent="0.25">
      <c r="A88" t="s">
        <v>718</v>
      </c>
      <c r="B88" t="s">
        <v>366</v>
      </c>
      <c r="C88" t="s">
        <v>71</v>
      </c>
      <c r="D88" t="s">
        <v>26</v>
      </c>
      <c r="E88">
        <v>14036</v>
      </c>
      <c r="F88" t="s">
        <v>229</v>
      </c>
      <c r="G88" t="s">
        <v>28</v>
      </c>
      <c r="H88" t="s">
        <v>380</v>
      </c>
      <c r="I88" s="11">
        <v>0.33329999999999999</v>
      </c>
      <c r="J88" t="s">
        <v>223</v>
      </c>
      <c r="K88" t="s">
        <v>254</v>
      </c>
      <c r="L88" t="s">
        <v>255</v>
      </c>
      <c r="M88" t="s">
        <v>374</v>
      </c>
      <c r="N88" t="s">
        <v>64</v>
      </c>
      <c r="O88" t="s">
        <v>112</v>
      </c>
      <c r="P88" t="s">
        <v>375</v>
      </c>
      <c r="Q88" t="s">
        <v>46</v>
      </c>
      <c r="R88" t="s">
        <v>306</v>
      </c>
      <c r="U88" t="s">
        <v>939</v>
      </c>
    </row>
    <row r="89" spans="1:21" hidden="1" x14ac:dyDescent="0.25">
      <c r="A89" t="s">
        <v>913</v>
      </c>
      <c r="B89" t="s">
        <v>411</v>
      </c>
      <c r="C89" t="s">
        <v>39</v>
      </c>
      <c r="D89" t="s">
        <v>26</v>
      </c>
      <c r="E89">
        <v>14036</v>
      </c>
      <c r="F89" t="s">
        <v>229</v>
      </c>
      <c r="G89" t="s">
        <v>28</v>
      </c>
      <c r="H89" t="s">
        <v>412</v>
      </c>
      <c r="I89" s="11">
        <v>3650</v>
      </c>
      <c r="J89" t="s">
        <v>414</v>
      </c>
      <c r="K89" t="s">
        <v>289</v>
      </c>
      <c r="L89" t="s">
        <v>415</v>
      </c>
      <c r="M89" t="s">
        <v>416</v>
      </c>
      <c r="N89" t="s">
        <v>64</v>
      </c>
      <c r="O89" t="s">
        <v>266</v>
      </c>
      <c r="P89" t="s">
        <v>417</v>
      </c>
      <c r="U89" t="s">
        <v>939</v>
      </c>
    </row>
    <row r="90" spans="1:21" hidden="1" x14ac:dyDescent="0.25">
      <c r="A90" t="s">
        <v>913</v>
      </c>
      <c r="B90" t="s">
        <v>411</v>
      </c>
      <c r="C90" t="s">
        <v>47</v>
      </c>
      <c r="D90" t="s">
        <v>26</v>
      </c>
      <c r="E90">
        <v>14036</v>
      </c>
      <c r="F90" t="s">
        <v>229</v>
      </c>
      <c r="G90" t="s">
        <v>28</v>
      </c>
      <c r="H90" t="s">
        <v>418</v>
      </c>
      <c r="I90" s="11">
        <v>5190</v>
      </c>
      <c r="J90" t="s">
        <v>414</v>
      </c>
      <c r="K90" t="s">
        <v>289</v>
      </c>
      <c r="L90" t="s">
        <v>415</v>
      </c>
      <c r="M90" t="s">
        <v>416</v>
      </c>
      <c r="N90" t="s">
        <v>64</v>
      </c>
      <c r="O90" t="s">
        <v>266</v>
      </c>
      <c r="P90" t="s">
        <v>417</v>
      </c>
      <c r="U90" t="s">
        <v>939</v>
      </c>
    </row>
    <row r="91" spans="1:21" hidden="1" x14ac:dyDescent="0.25">
      <c r="A91" t="s">
        <v>913</v>
      </c>
      <c r="B91" t="s">
        <v>411</v>
      </c>
      <c r="C91" t="s">
        <v>25</v>
      </c>
      <c r="D91" t="s">
        <v>26</v>
      </c>
      <c r="E91">
        <v>14036</v>
      </c>
      <c r="F91" t="s">
        <v>229</v>
      </c>
      <c r="G91" t="s">
        <v>28</v>
      </c>
      <c r="H91" t="s">
        <v>420</v>
      </c>
      <c r="I91" s="11">
        <v>446</v>
      </c>
      <c r="J91" t="s">
        <v>414</v>
      </c>
      <c r="K91" t="s">
        <v>289</v>
      </c>
      <c r="L91" t="s">
        <v>415</v>
      </c>
      <c r="M91" t="s">
        <v>416</v>
      </c>
      <c r="N91" t="s">
        <v>64</v>
      </c>
      <c r="O91" t="s">
        <v>266</v>
      </c>
      <c r="P91" t="s">
        <v>417</v>
      </c>
      <c r="U91" t="s">
        <v>939</v>
      </c>
    </row>
    <row r="92" spans="1:21" hidden="1" x14ac:dyDescent="0.25">
      <c r="A92" t="s">
        <v>913</v>
      </c>
      <c r="B92" t="s">
        <v>411</v>
      </c>
      <c r="C92" t="s">
        <v>67</v>
      </c>
      <c r="D92" t="s">
        <v>26</v>
      </c>
      <c r="E92">
        <v>14036</v>
      </c>
      <c r="F92" t="s">
        <v>229</v>
      </c>
      <c r="G92" t="s">
        <v>28</v>
      </c>
      <c r="H92" t="s">
        <v>422</v>
      </c>
      <c r="I92" s="11">
        <v>1148</v>
      </c>
      <c r="J92" t="s">
        <v>414</v>
      </c>
      <c r="K92" t="s">
        <v>289</v>
      </c>
      <c r="L92" t="s">
        <v>415</v>
      </c>
      <c r="M92" t="s">
        <v>416</v>
      </c>
      <c r="N92" t="s">
        <v>64</v>
      </c>
      <c r="O92" t="s">
        <v>266</v>
      </c>
      <c r="P92" t="s">
        <v>417</v>
      </c>
      <c r="U92" t="s">
        <v>939</v>
      </c>
    </row>
    <row r="93" spans="1:21" hidden="1" x14ac:dyDescent="0.25">
      <c r="A93" t="s">
        <v>913</v>
      </c>
      <c r="B93" t="s">
        <v>411</v>
      </c>
      <c r="C93" t="s">
        <v>58</v>
      </c>
      <c r="D93" t="s">
        <v>26</v>
      </c>
      <c r="E93">
        <v>14036</v>
      </c>
      <c r="F93" t="s">
        <v>229</v>
      </c>
      <c r="G93" t="s">
        <v>28</v>
      </c>
      <c r="H93" t="s">
        <v>424</v>
      </c>
      <c r="I93" s="11">
        <v>1284</v>
      </c>
      <c r="J93" t="s">
        <v>414</v>
      </c>
      <c r="K93" t="s">
        <v>289</v>
      </c>
      <c r="L93" t="s">
        <v>415</v>
      </c>
      <c r="M93" t="s">
        <v>416</v>
      </c>
      <c r="N93" t="s">
        <v>64</v>
      </c>
      <c r="O93" t="s">
        <v>266</v>
      </c>
      <c r="P93" t="s">
        <v>417</v>
      </c>
      <c r="U93" t="s">
        <v>939</v>
      </c>
    </row>
    <row r="94" spans="1:21" hidden="1" x14ac:dyDescent="0.25">
      <c r="A94" t="s">
        <v>913</v>
      </c>
      <c r="B94" t="s">
        <v>411</v>
      </c>
      <c r="C94" t="s">
        <v>69</v>
      </c>
      <c r="D94" t="s">
        <v>26</v>
      </c>
      <c r="E94">
        <v>14036</v>
      </c>
      <c r="F94" t="s">
        <v>229</v>
      </c>
      <c r="G94" t="s">
        <v>28</v>
      </c>
      <c r="H94" t="s">
        <v>426</v>
      </c>
      <c r="I94" s="11">
        <v>3990</v>
      </c>
      <c r="J94" t="s">
        <v>414</v>
      </c>
      <c r="K94" t="s">
        <v>289</v>
      </c>
      <c r="L94" t="s">
        <v>415</v>
      </c>
      <c r="M94" t="s">
        <v>416</v>
      </c>
      <c r="N94" t="s">
        <v>64</v>
      </c>
      <c r="O94" t="s">
        <v>266</v>
      </c>
      <c r="P94" t="s">
        <v>417</v>
      </c>
      <c r="U94" t="s">
        <v>939</v>
      </c>
    </row>
    <row r="95" spans="1:21" hidden="1" x14ac:dyDescent="0.25">
      <c r="A95" t="s">
        <v>913</v>
      </c>
      <c r="B95" t="s">
        <v>411</v>
      </c>
      <c r="C95" t="s">
        <v>101</v>
      </c>
      <c r="D95" t="s">
        <v>26</v>
      </c>
      <c r="E95">
        <v>14036</v>
      </c>
      <c r="F95" t="s">
        <v>229</v>
      </c>
      <c r="G95" t="s">
        <v>28</v>
      </c>
      <c r="H95" t="s">
        <v>412</v>
      </c>
      <c r="I95" s="11">
        <v>4990</v>
      </c>
      <c r="J95" t="s">
        <v>414</v>
      </c>
      <c r="K95" t="s">
        <v>289</v>
      </c>
      <c r="L95" t="s">
        <v>415</v>
      </c>
      <c r="M95" t="s">
        <v>416</v>
      </c>
      <c r="N95" t="s">
        <v>64</v>
      </c>
      <c r="O95" t="s">
        <v>266</v>
      </c>
      <c r="P95" t="s">
        <v>417</v>
      </c>
      <c r="U95" t="s">
        <v>939</v>
      </c>
    </row>
    <row r="96" spans="1:21" hidden="1" x14ac:dyDescent="0.25">
      <c r="A96" t="s">
        <v>913</v>
      </c>
      <c r="B96" t="s">
        <v>411</v>
      </c>
      <c r="C96" t="s">
        <v>90</v>
      </c>
      <c r="D96" t="s">
        <v>26</v>
      </c>
      <c r="E96">
        <v>14036</v>
      </c>
      <c r="F96" t="s">
        <v>229</v>
      </c>
      <c r="G96" t="s">
        <v>28</v>
      </c>
      <c r="H96" t="s">
        <v>134</v>
      </c>
      <c r="I96" s="11">
        <v>17880</v>
      </c>
      <c r="J96" t="s">
        <v>414</v>
      </c>
      <c r="K96" t="s">
        <v>289</v>
      </c>
      <c r="L96" t="s">
        <v>415</v>
      </c>
      <c r="M96" t="s">
        <v>416</v>
      </c>
      <c r="N96" t="s">
        <v>64</v>
      </c>
      <c r="O96" t="s">
        <v>266</v>
      </c>
      <c r="P96" t="s">
        <v>417</v>
      </c>
      <c r="U96" t="s">
        <v>939</v>
      </c>
    </row>
    <row r="97" spans="1:21" hidden="1" x14ac:dyDescent="0.25">
      <c r="A97" t="s">
        <v>913</v>
      </c>
      <c r="B97" t="s">
        <v>411</v>
      </c>
      <c r="C97" t="s">
        <v>79</v>
      </c>
      <c r="D97" t="s">
        <v>26</v>
      </c>
      <c r="E97">
        <v>14036</v>
      </c>
      <c r="F97" t="s">
        <v>229</v>
      </c>
      <c r="G97" t="s">
        <v>28</v>
      </c>
      <c r="H97" t="s">
        <v>430</v>
      </c>
      <c r="I97" s="11">
        <v>23250</v>
      </c>
      <c r="J97" t="s">
        <v>414</v>
      </c>
      <c r="K97" t="s">
        <v>289</v>
      </c>
      <c r="L97" t="s">
        <v>415</v>
      </c>
      <c r="M97" t="s">
        <v>416</v>
      </c>
      <c r="N97" t="s">
        <v>64</v>
      </c>
      <c r="O97" t="s">
        <v>266</v>
      </c>
      <c r="P97" t="s">
        <v>417</v>
      </c>
      <c r="U97" t="s">
        <v>939</v>
      </c>
    </row>
    <row r="98" spans="1:21" hidden="1" x14ac:dyDescent="0.25">
      <c r="A98" t="s">
        <v>913</v>
      </c>
      <c r="B98" t="s">
        <v>411</v>
      </c>
      <c r="C98" t="s">
        <v>85</v>
      </c>
      <c r="D98" t="s">
        <v>26</v>
      </c>
      <c r="E98">
        <v>14036</v>
      </c>
      <c r="F98" t="s">
        <v>229</v>
      </c>
      <c r="G98" t="s">
        <v>28</v>
      </c>
      <c r="H98" t="s">
        <v>432</v>
      </c>
      <c r="I98" s="11">
        <v>6400</v>
      </c>
      <c r="J98" t="s">
        <v>414</v>
      </c>
      <c r="K98" t="s">
        <v>289</v>
      </c>
      <c r="L98" t="s">
        <v>415</v>
      </c>
      <c r="M98" t="s">
        <v>416</v>
      </c>
      <c r="N98" t="s">
        <v>64</v>
      </c>
      <c r="O98" t="s">
        <v>266</v>
      </c>
      <c r="P98" t="s">
        <v>417</v>
      </c>
      <c r="U98" t="s">
        <v>939</v>
      </c>
    </row>
    <row r="99" spans="1:21" hidden="1" x14ac:dyDescent="0.25">
      <c r="A99" t="s">
        <v>913</v>
      </c>
      <c r="B99" t="s">
        <v>411</v>
      </c>
      <c r="C99" t="s">
        <v>71</v>
      </c>
      <c r="D99" t="s">
        <v>26</v>
      </c>
      <c r="E99">
        <v>14036</v>
      </c>
      <c r="F99" t="s">
        <v>229</v>
      </c>
      <c r="G99" t="s">
        <v>28</v>
      </c>
      <c r="H99" t="s">
        <v>434</v>
      </c>
      <c r="I99" s="11">
        <v>515</v>
      </c>
      <c r="J99" t="s">
        <v>414</v>
      </c>
      <c r="K99" t="s">
        <v>289</v>
      </c>
      <c r="L99" t="s">
        <v>415</v>
      </c>
      <c r="M99" t="s">
        <v>416</v>
      </c>
      <c r="N99" t="s">
        <v>64</v>
      </c>
      <c r="O99" t="s">
        <v>266</v>
      </c>
      <c r="P99" t="s">
        <v>417</v>
      </c>
      <c r="U99" t="s">
        <v>939</v>
      </c>
    </row>
    <row r="100" spans="1:21" x14ac:dyDescent="0.25">
      <c r="A100" t="s">
        <v>757</v>
      </c>
      <c r="B100" t="s">
        <v>397</v>
      </c>
      <c r="C100" t="s">
        <v>39</v>
      </c>
      <c r="D100" t="s">
        <v>26</v>
      </c>
      <c r="E100">
        <v>14036</v>
      </c>
      <c r="F100" t="s">
        <v>229</v>
      </c>
      <c r="G100" t="s">
        <v>28</v>
      </c>
      <c r="H100" t="s">
        <v>398</v>
      </c>
      <c r="I100" s="11">
        <v>183.22569999999999</v>
      </c>
      <c r="J100" t="s">
        <v>400</v>
      </c>
      <c r="K100" t="s">
        <v>401</v>
      </c>
      <c r="L100" t="s">
        <v>402</v>
      </c>
      <c r="M100" t="s">
        <v>403</v>
      </c>
      <c r="N100" t="s">
        <v>716</v>
      </c>
      <c r="P100" t="s">
        <v>810</v>
      </c>
      <c r="Q100" s="1" t="s">
        <v>810</v>
      </c>
      <c r="R100" t="s">
        <v>37</v>
      </c>
      <c r="U100" t="s">
        <v>939</v>
      </c>
    </row>
    <row r="101" spans="1:21" hidden="1" x14ac:dyDescent="0.25">
      <c r="A101" t="s">
        <v>715</v>
      </c>
      <c r="B101" t="s">
        <v>50</v>
      </c>
      <c r="C101" t="s">
        <v>101</v>
      </c>
      <c r="D101" t="s">
        <v>26</v>
      </c>
      <c r="E101">
        <v>14036</v>
      </c>
      <c r="F101" t="s">
        <v>229</v>
      </c>
      <c r="G101" t="s">
        <v>28</v>
      </c>
      <c r="H101" t="s">
        <v>29</v>
      </c>
      <c r="I101" s="11">
        <v>10</v>
      </c>
      <c r="J101" t="s">
        <v>74</v>
      </c>
      <c r="K101" t="s">
        <v>75</v>
      </c>
      <c r="L101" t="s">
        <v>76</v>
      </c>
      <c r="M101" t="s">
        <v>77</v>
      </c>
      <c r="N101" t="s">
        <v>64</v>
      </c>
      <c r="O101" t="s">
        <v>799</v>
      </c>
      <c r="P101" t="s">
        <v>803</v>
      </c>
      <c r="Q101" s="1" t="s">
        <v>802</v>
      </c>
      <c r="R101" s="1" t="s">
        <v>37</v>
      </c>
      <c r="U101" t="s">
        <v>939</v>
      </c>
    </row>
    <row r="102" spans="1:21" hidden="1" x14ac:dyDescent="0.25">
      <c r="A102" t="s">
        <v>872</v>
      </c>
      <c r="B102" t="s">
        <v>94</v>
      </c>
      <c r="C102" t="s">
        <v>39</v>
      </c>
      <c r="D102" t="s">
        <v>26</v>
      </c>
      <c r="E102">
        <v>14036</v>
      </c>
      <c r="F102" t="s">
        <v>229</v>
      </c>
      <c r="G102" t="s">
        <v>28</v>
      </c>
      <c r="H102" t="s">
        <v>110</v>
      </c>
      <c r="I102" s="11">
        <v>429224.13</v>
      </c>
      <c r="J102" t="s">
        <v>294</v>
      </c>
      <c r="K102" t="s">
        <v>53</v>
      </c>
      <c r="L102" t="s">
        <v>295</v>
      </c>
      <c r="M102" t="s">
        <v>296</v>
      </c>
      <c r="N102" s="1" t="s">
        <v>64</v>
      </c>
      <c r="O102" s="1" t="s">
        <v>873</v>
      </c>
      <c r="P102" t="s">
        <v>874</v>
      </c>
      <c r="U102" t="s">
        <v>939</v>
      </c>
    </row>
    <row r="103" spans="1:21" hidden="1" x14ac:dyDescent="0.25">
      <c r="A103" t="s">
        <v>793</v>
      </c>
      <c r="B103" t="s">
        <v>114</v>
      </c>
      <c r="C103" t="s">
        <v>39</v>
      </c>
      <c r="D103" t="s">
        <v>26</v>
      </c>
      <c r="E103">
        <v>14036</v>
      </c>
      <c r="F103" t="s">
        <v>229</v>
      </c>
      <c r="G103" t="s">
        <v>28</v>
      </c>
      <c r="H103" t="s">
        <v>343</v>
      </c>
      <c r="I103" s="11">
        <v>0.19989999999999999</v>
      </c>
      <c r="J103" t="s">
        <v>117</v>
      </c>
      <c r="K103" t="s">
        <v>118</v>
      </c>
      <c r="L103" t="s">
        <v>119</v>
      </c>
      <c r="M103" t="s">
        <v>120</v>
      </c>
      <c r="N103" s="1" t="s">
        <v>64</v>
      </c>
      <c r="O103" t="s">
        <v>792</v>
      </c>
      <c r="P103" t="s">
        <v>345</v>
      </c>
      <c r="Q103" t="s">
        <v>36</v>
      </c>
      <c r="R103" t="s">
        <v>306</v>
      </c>
      <c r="U103" t="s">
        <v>939</v>
      </c>
    </row>
    <row r="104" spans="1:21" hidden="1" x14ac:dyDescent="0.25">
      <c r="A104" t="s">
        <v>793</v>
      </c>
      <c r="B104" t="s">
        <v>114</v>
      </c>
      <c r="C104" t="s">
        <v>58</v>
      </c>
      <c r="D104" t="s">
        <v>26</v>
      </c>
      <c r="E104">
        <v>14036</v>
      </c>
      <c r="F104" t="s">
        <v>229</v>
      </c>
      <c r="G104" t="s">
        <v>28</v>
      </c>
      <c r="H104" t="s">
        <v>317</v>
      </c>
      <c r="I104" s="11">
        <v>1900</v>
      </c>
      <c r="J104" t="s">
        <v>117</v>
      </c>
      <c r="K104" t="s">
        <v>118</v>
      </c>
      <c r="L104" t="s">
        <v>119</v>
      </c>
      <c r="M104" t="s">
        <v>120</v>
      </c>
      <c r="N104" t="s">
        <v>64</v>
      </c>
      <c r="O104" t="s">
        <v>826</v>
      </c>
      <c r="P104" t="s">
        <v>347</v>
      </c>
      <c r="Q104" t="s">
        <v>322</v>
      </c>
      <c r="U104" t="s">
        <v>939</v>
      </c>
    </row>
    <row r="105" spans="1:21" hidden="1" x14ac:dyDescent="0.25">
      <c r="A105" t="s">
        <v>793</v>
      </c>
      <c r="B105" t="s">
        <v>114</v>
      </c>
      <c r="C105" t="s">
        <v>101</v>
      </c>
      <c r="D105" t="s">
        <v>26</v>
      </c>
      <c r="E105">
        <v>14036</v>
      </c>
      <c r="F105" t="s">
        <v>229</v>
      </c>
      <c r="G105" t="s">
        <v>28</v>
      </c>
      <c r="H105" t="s">
        <v>339</v>
      </c>
      <c r="I105" s="11">
        <v>0.11</v>
      </c>
      <c r="J105" t="s">
        <v>117</v>
      </c>
      <c r="K105" t="s">
        <v>118</v>
      </c>
      <c r="L105" t="s">
        <v>119</v>
      </c>
      <c r="M105" t="s">
        <v>120</v>
      </c>
      <c r="N105" t="s">
        <v>64</v>
      </c>
      <c r="O105" t="s">
        <v>826</v>
      </c>
      <c r="P105" t="s">
        <v>341</v>
      </c>
      <c r="Q105" t="s">
        <v>342</v>
      </c>
      <c r="U105" t="s">
        <v>939</v>
      </c>
    </row>
    <row r="106" spans="1:21" hidden="1" x14ac:dyDescent="0.25">
      <c r="A106" t="s">
        <v>752</v>
      </c>
      <c r="B106" t="s">
        <v>38</v>
      </c>
      <c r="C106" t="s">
        <v>25</v>
      </c>
      <c r="D106" t="s">
        <v>26</v>
      </c>
      <c r="E106">
        <v>14036</v>
      </c>
      <c r="F106" t="s">
        <v>229</v>
      </c>
      <c r="G106" t="s">
        <v>28</v>
      </c>
      <c r="H106" t="s">
        <v>40</v>
      </c>
      <c r="I106" s="11">
        <v>21</v>
      </c>
      <c r="J106" t="s">
        <v>42</v>
      </c>
      <c r="K106" t="s">
        <v>43</v>
      </c>
      <c r="L106" t="s">
        <v>44</v>
      </c>
      <c r="M106" t="s">
        <v>45</v>
      </c>
      <c r="N106" t="s">
        <v>64</v>
      </c>
      <c r="O106" t="s">
        <v>792</v>
      </c>
      <c r="P106" t="s">
        <v>831</v>
      </c>
      <c r="Q106" s="1" t="s">
        <v>810</v>
      </c>
      <c r="R106" t="s">
        <v>306</v>
      </c>
      <c r="U106" t="s">
        <v>939</v>
      </c>
    </row>
    <row r="107" spans="1:21" x14ac:dyDescent="0.25">
      <c r="A107" t="s">
        <v>765</v>
      </c>
      <c r="B107" t="s">
        <v>94</v>
      </c>
      <c r="C107" t="s">
        <v>58</v>
      </c>
      <c r="D107" t="s">
        <v>26</v>
      </c>
      <c r="E107">
        <v>14036</v>
      </c>
      <c r="F107" t="s">
        <v>229</v>
      </c>
      <c r="G107" t="s">
        <v>28</v>
      </c>
      <c r="H107" t="s">
        <v>95</v>
      </c>
      <c r="I107" s="11">
        <v>18.3</v>
      </c>
      <c r="J107" t="s">
        <v>97</v>
      </c>
      <c r="K107" t="s">
        <v>98</v>
      </c>
      <c r="L107" t="s">
        <v>99</v>
      </c>
      <c r="M107" t="s">
        <v>45</v>
      </c>
      <c r="N107" s="1" t="s">
        <v>716</v>
      </c>
      <c r="P107" s="1" t="s">
        <v>808</v>
      </c>
      <c r="Q107" s="1" t="s">
        <v>810</v>
      </c>
      <c r="R107" t="s">
        <v>37</v>
      </c>
      <c r="U107" t="s">
        <v>939</v>
      </c>
    </row>
    <row r="108" spans="1:21" hidden="1" x14ac:dyDescent="0.25">
      <c r="A108" t="s">
        <v>927</v>
      </c>
      <c r="B108" t="s">
        <v>453</v>
      </c>
      <c r="C108" t="s">
        <v>39</v>
      </c>
      <c r="D108" t="s">
        <v>26</v>
      </c>
      <c r="E108">
        <v>14036</v>
      </c>
      <c r="F108" t="s">
        <v>229</v>
      </c>
      <c r="G108" t="s">
        <v>28</v>
      </c>
      <c r="H108" t="s">
        <v>454</v>
      </c>
      <c r="I108" s="11">
        <v>210</v>
      </c>
      <c r="J108" t="s">
        <v>455</v>
      </c>
      <c r="K108" t="s">
        <v>217</v>
      </c>
      <c r="L108" t="s">
        <v>456</v>
      </c>
      <c r="M108" t="s">
        <v>457</v>
      </c>
      <c r="N108" t="s">
        <v>64</v>
      </c>
      <c r="O108" t="s">
        <v>928</v>
      </c>
      <c r="P108" t="s">
        <v>929</v>
      </c>
      <c r="U108" t="s">
        <v>939</v>
      </c>
    </row>
    <row r="109" spans="1:21" hidden="1" x14ac:dyDescent="0.25">
      <c r="A109" t="s">
        <v>855</v>
      </c>
      <c r="B109" t="s">
        <v>260</v>
      </c>
      <c r="C109" t="s">
        <v>67</v>
      </c>
      <c r="D109" t="s">
        <v>26</v>
      </c>
      <c r="E109">
        <v>14036</v>
      </c>
      <c r="F109" t="s">
        <v>229</v>
      </c>
      <c r="G109" t="s">
        <v>28</v>
      </c>
      <c r="H109" t="s">
        <v>261</v>
      </c>
      <c r="I109" s="11">
        <v>26.94</v>
      </c>
      <c r="J109" t="s">
        <v>263</v>
      </c>
      <c r="K109" t="s">
        <v>264</v>
      </c>
      <c r="L109" t="s">
        <v>265</v>
      </c>
      <c r="M109" t="s">
        <v>181</v>
      </c>
      <c r="N109" t="s">
        <v>64</v>
      </c>
      <c r="O109" t="s">
        <v>266</v>
      </c>
      <c r="P109" t="s">
        <v>267</v>
      </c>
      <c r="U109" t="s">
        <v>939</v>
      </c>
    </row>
    <row r="110" spans="1:21" hidden="1" x14ac:dyDescent="0.25">
      <c r="A110" t="s">
        <v>859</v>
      </c>
      <c r="B110" t="s">
        <v>50</v>
      </c>
      <c r="C110" t="s">
        <v>47</v>
      </c>
      <c r="D110" t="s">
        <v>26</v>
      </c>
      <c r="E110">
        <v>14036</v>
      </c>
      <c r="F110" t="s">
        <v>229</v>
      </c>
      <c r="G110" t="s">
        <v>28</v>
      </c>
      <c r="H110" t="s">
        <v>110</v>
      </c>
      <c r="I110" s="11">
        <v>245000</v>
      </c>
      <c r="J110" t="s">
        <v>275</v>
      </c>
      <c r="K110" t="s">
        <v>276</v>
      </c>
      <c r="L110" t="s">
        <v>277</v>
      </c>
      <c r="M110" t="s">
        <v>278</v>
      </c>
      <c r="N110" t="s">
        <v>64</v>
      </c>
      <c r="O110" t="s">
        <v>862</v>
      </c>
      <c r="P110" t="s">
        <v>863</v>
      </c>
      <c r="U110" t="s">
        <v>939</v>
      </c>
    </row>
    <row r="111" spans="1:21" hidden="1" x14ac:dyDescent="0.25">
      <c r="A111" t="s">
        <v>859</v>
      </c>
      <c r="B111" t="s">
        <v>50</v>
      </c>
      <c r="C111" t="s">
        <v>67</v>
      </c>
      <c r="D111" t="s">
        <v>26</v>
      </c>
      <c r="E111">
        <v>14036</v>
      </c>
      <c r="F111" t="s">
        <v>229</v>
      </c>
      <c r="G111" t="s">
        <v>28</v>
      </c>
      <c r="H111" t="s">
        <v>110</v>
      </c>
      <c r="I111" s="11">
        <v>32500</v>
      </c>
      <c r="J111" t="s">
        <v>275</v>
      </c>
      <c r="K111" t="s">
        <v>276</v>
      </c>
      <c r="L111" t="s">
        <v>277</v>
      </c>
      <c r="M111" t="s">
        <v>278</v>
      </c>
      <c r="N111" t="s">
        <v>64</v>
      </c>
      <c r="O111" t="s">
        <v>866</v>
      </c>
      <c r="P111" t="s">
        <v>867</v>
      </c>
      <c r="U111" t="s">
        <v>939</v>
      </c>
    </row>
    <row r="112" spans="1:21" x14ac:dyDescent="0.25">
      <c r="A112" t="s">
        <v>809</v>
      </c>
      <c r="B112" t="s">
        <v>366</v>
      </c>
      <c r="C112" t="s">
        <v>39</v>
      </c>
      <c r="D112" t="s">
        <v>26</v>
      </c>
      <c r="E112">
        <v>14036</v>
      </c>
      <c r="F112" t="s">
        <v>229</v>
      </c>
      <c r="G112" t="s">
        <v>28</v>
      </c>
      <c r="H112" t="s">
        <v>367</v>
      </c>
      <c r="I112" s="11">
        <v>142</v>
      </c>
      <c r="J112" t="s">
        <v>369</v>
      </c>
      <c r="K112" t="s">
        <v>302</v>
      </c>
      <c r="L112" t="s">
        <v>370</v>
      </c>
      <c r="M112" t="s">
        <v>371</v>
      </c>
      <c r="N112" t="s">
        <v>716</v>
      </c>
      <c r="P112" t="s">
        <v>810</v>
      </c>
      <c r="Q112" s="1" t="s">
        <v>810</v>
      </c>
      <c r="R112" t="s">
        <v>37</v>
      </c>
      <c r="U112" t="s">
        <v>939</v>
      </c>
    </row>
    <row r="113" spans="1:21" hidden="1" x14ac:dyDescent="0.25">
      <c r="A113" t="s">
        <v>766</v>
      </c>
      <c r="B113" t="s">
        <v>298</v>
      </c>
      <c r="C113" t="s">
        <v>39</v>
      </c>
      <c r="D113" t="s">
        <v>26</v>
      </c>
      <c r="E113">
        <v>14036</v>
      </c>
      <c r="F113" t="s">
        <v>229</v>
      </c>
      <c r="G113" t="s">
        <v>28</v>
      </c>
      <c r="H113" t="s">
        <v>299</v>
      </c>
      <c r="I113" s="11">
        <v>5.17</v>
      </c>
      <c r="J113" t="s">
        <v>301</v>
      </c>
      <c r="K113" t="s">
        <v>302</v>
      </c>
      <c r="L113" t="s">
        <v>303</v>
      </c>
      <c r="M113" t="s">
        <v>304</v>
      </c>
      <c r="N113" s="1" t="s">
        <v>64</v>
      </c>
      <c r="O113" t="s">
        <v>792</v>
      </c>
      <c r="P113" t="s">
        <v>305</v>
      </c>
      <c r="Q113" t="s">
        <v>36</v>
      </c>
      <c r="R113" t="s">
        <v>306</v>
      </c>
      <c r="U113" t="s">
        <v>939</v>
      </c>
    </row>
    <row r="114" spans="1:21" x14ac:dyDescent="0.25">
      <c r="A114" t="s">
        <v>766</v>
      </c>
      <c r="B114" t="s">
        <v>298</v>
      </c>
      <c r="C114" t="s">
        <v>47</v>
      </c>
      <c r="D114" t="s">
        <v>26</v>
      </c>
      <c r="E114">
        <v>14036</v>
      </c>
      <c r="F114" t="s">
        <v>229</v>
      </c>
      <c r="G114" t="s">
        <v>28</v>
      </c>
      <c r="H114" t="s">
        <v>307</v>
      </c>
      <c r="I114" s="11">
        <v>1.6</v>
      </c>
      <c r="J114" t="s">
        <v>301</v>
      </c>
      <c r="K114" t="s">
        <v>302</v>
      </c>
      <c r="L114" t="s">
        <v>303</v>
      </c>
      <c r="M114" t="s">
        <v>304</v>
      </c>
      <c r="N114" t="s">
        <v>716</v>
      </c>
      <c r="P114" t="s">
        <v>309</v>
      </c>
      <c r="Q114" t="s">
        <v>46</v>
      </c>
      <c r="R114" t="s">
        <v>306</v>
      </c>
      <c r="U114" t="s">
        <v>939</v>
      </c>
    </row>
    <row r="115" spans="1:21" x14ac:dyDescent="0.25">
      <c r="A115" t="s">
        <v>766</v>
      </c>
      <c r="B115" t="s">
        <v>298</v>
      </c>
      <c r="C115" t="s">
        <v>25</v>
      </c>
      <c r="D115" t="s">
        <v>26</v>
      </c>
      <c r="E115">
        <v>14036</v>
      </c>
      <c r="F115" t="s">
        <v>229</v>
      </c>
      <c r="G115" t="s">
        <v>28</v>
      </c>
      <c r="H115" t="s">
        <v>310</v>
      </c>
      <c r="I115" s="11">
        <v>2.4</v>
      </c>
      <c r="J115" t="s">
        <v>301</v>
      </c>
      <c r="K115" t="s">
        <v>302</v>
      </c>
      <c r="L115" t="s">
        <v>303</v>
      </c>
      <c r="M115" t="s">
        <v>304</v>
      </c>
      <c r="N115" t="s">
        <v>716</v>
      </c>
      <c r="P115" t="s">
        <v>312</v>
      </c>
      <c r="Q115" t="s">
        <v>46</v>
      </c>
      <c r="R115" t="s">
        <v>306</v>
      </c>
      <c r="U115" t="s">
        <v>939</v>
      </c>
    </row>
    <row r="116" spans="1:21" hidden="1" x14ac:dyDescent="0.25">
      <c r="A116" t="s">
        <v>766</v>
      </c>
      <c r="B116" t="s">
        <v>298</v>
      </c>
      <c r="C116" t="s">
        <v>67</v>
      </c>
      <c r="D116" t="s">
        <v>26</v>
      </c>
      <c r="E116">
        <v>14036</v>
      </c>
      <c r="F116" t="s">
        <v>229</v>
      </c>
      <c r="G116" t="s">
        <v>28</v>
      </c>
      <c r="H116" t="s">
        <v>310</v>
      </c>
      <c r="I116" s="11">
        <v>4.9000000000000004</v>
      </c>
      <c r="J116" t="s">
        <v>301</v>
      </c>
      <c r="K116" t="s">
        <v>302</v>
      </c>
      <c r="L116" t="s">
        <v>303</v>
      </c>
      <c r="M116" t="s">
        <v>304</v>
      </c>
      <c r="N116" s="1" t="s">
        <v>64</v>
      </c>
      <c r="O116" t="s">
        <v>792</v>
      </c>
      <c r="P116" t="s">
        <v>314</v>
      </c>
      <c r="Q116" s="1" t="s">
        <v>810</v>
      </c>
      <c r="R116" t="s">
        <v>306</v>
      </c>
      <c r="U116" t="s">
        <v>939</v>
      </c>
    </row>
    <row r="117" spans="1:21" x14ac:dyDescent="0.25">
      <c r="A117" t="s">
        <v>766</v>
      </c>
      <c r="B117" t="s">
        <v>298</v>
      </c>
      <c r="C117" t="s">
        <v>58</v>
      </c>
      <c r="D117" t="s">
        <v>26</v>
      </c>
      <c r="E117">
        <v>14036</v>
      </c>
      <c r="F117" t="s">
        <v>229</v>
      </c>
      <c r="G117" t="s">
        <v>28</v>
      </c>
      <c r="H117" t="s">
        <v>310</v>
      </c>
      <c r="I117" s="11">
        <v>7.67</v>
      </c>
      <c r="J117" t="s">
        <v>301</v>
      </c>
      <c r="K117" t="s">
        <v>302</v>
      </c>
      <c r="L117" t="s">
        <v>303</v>
      </c>
      <c r="M117" t="s">
        <v>304</v>
      </c>
      <c r="N117" s="1" t="s">
        <v>716</v>
      </c>
      <c r="P117" t="s">
        <v>316</v>
      </c>
      <c r="Q117" t="s">
        <v>791</v>
      </c>
      <c r="R117" t="s">
        <v>306</v>
      </c>
      <c r="U117" t="s">
        <v>939</v>
      </c>
    </row>
    <row r="118" spans="1:21" hidden="1" x14ac:dyDescent="0.25">
      <c r="A118" t="s">
        <v>766</v>
      </c>
      <c r="B118" t="s">
        <v>298</v>
      </c>
      <c r="C118" t="s">
        <v>69</v>
      </c>
      <c r="D118" t="s">
        <v>26</v>
      </c>
      <c r="E118">
        <v>14036</v>
      </c>
      <c r="F118" t="s">
        <v>229</v>
      </c>
      <c r="G118" t="s">
        <v>28</v>
      </c>
      <c r="H118" t="s">
        <v>317</v>
      </c>
      <c r="I118" s="11">
        <v>95</v>
      </c>
      <c r="J118" t="s">
        <v>301</v>
      </c>
      <c r="K118" t="s">
        <v>302</v>
      </c>
      <c r="L118" t="s">
        <v>303</v>
      </c>
      <c r="M118" t="s">
        <v>304</v>
      </c>
      <c r="N118" t="s">
        <v>64</v>
      </c>
      <c r="O118" t="s">
        <v>826</v>
      </c>
      <c r="P118" t="s">
        <v>319</v>
      </c>
      <c r="U118" t="s">
        <v>939</v>
      </c>
    </row>
    <row r="119" spans="1:21" hidden="1" x14ac:dyDescent="0.25">
      <c r="A119" t="s">
        <v>766</v>
      </c>
      <c r="B119" t="s">
        <v>298</v>
      </c>
      <c r="C119" t="s">
        <v>101</v>
      </c>
      <c r="D119" t="s">
        <v>26</v>
      </c>
      <c r="E119">
        <v>14036</v>
      </c>
      <c r="F119" t="s">
        <v>229</v>
      </c>
      <c r="G119" t="s">
        <v>28</v>
      </c>
      <c r="H119" t="s">
        <v>190</v>
      </c>
      <c r="I119" s="11">
        <v>210</v>
      </c>
      <c r="J119" t="s">
        <v>301</v>
      </c>
      <c r="K119" t="s">
        <v>302</v>
      </c>
      <c r="L119" t="s">
        <v>303</v>
      </c>
      <c r="M119" t="s">
        <v>304</v>
      </c>
      <c r="N119" s="1" t="s">
        <v>64</v>
      </c>
      <c r="O119" s="1" t="s">
        <v>826</v>
      </c>
      <c r="P119" t="s">
        <v>321</v>
      </c>
      <c r="Q119" t="s">
        <v>322</v>
      </c>
      <c r="R119" t="s">
        <v>323</v>
      </c>
      <c r="U119" t="s">
        <v>939</v>
      </c>
    </row>
    <row r="120" spans="1:21" hidden="1" x14ac:dyDescent="0.25">
      <c r="A120" t="s">
        <v>766</v>
      </c>
      <c r="B120" t="s">
        <v>298</v>
      </c>
      <c r="C120" t="s">
        <v>90</v>
      </c>
      <c r="D120" t="s">
        <v>26</v>
      </c>
      <c r="E120">
        <v>14036</v>
      </c>
      <c r="F120" t="s">
        <v>229</v>
      </c>
      <c r="G120" t="s">
        <v>28</v>
      </c>
      <c r="H120" t="s">
        <v>310</v>
      </c>
      <c r="I120" s="11">
        <v>9.9</v>
      </c>
      <c r="J120" t="s">
        <v>301</v>
      </c>
      <c r="K120" t="s">
        <v>302</v>
      </c>
      <c r="L120" t="s">
        <v>303</v>
      </c>
      <c r="M120" t="s">
        <v>304</v>
      </c>
      <c r="N120" s="1" t="s">
        <v>64</v>
      </c>
      <c r="O120" t="s">
        <v>792</v>
      </c>
      <c r="P120" t="s">
        <v>325</v>
      </c>
      <c r="Q120" t="s">
        <v>326</v>
      </c>
      <c r="R120" t="s">
        <v>306</v>
      </c>
      <c r="U120" t="s">
        <v>939</v>
      </c>
    </row>
    <row r="121" spans="1:21" x14ac:dyDescent="0.25">
      <c r="A121" t="s">
        <v>766</v>
      </c>
      <c r="B121" t="s">
        <v>298</v>
      </c>
      <c r="C121" t="s">
        <v>79</v>
      </c>
      <c r="D121" t="s">
        <v>26</v>
      </c>
      <c r="E121">
        <v>14036</v>
      </c>
      <c r="F121" t="s">
        <v>229</v>
      </c>
      <c r="G121" t="s">
        <v>28</v>
      </c>
      <c r="H121" t="s">
        <v>327</v>
      </c>
      <c r="I121" s="11">
        <v>0.32</v>
      </c>
      <c r="J121" t="s">
        <v>301</v>
      </c>
      <c r="K121" t="s">
        <v>302</v>
      </c>
      <c r="L121" t="s">
        <v>303</v>
      </c>
      <c r="M121" t="s">
        <v>304</v>
      </c>
      <c r="N121" s="1" t="s">
        <v>716</v>
      </c>
      <c r="P121" t="s">
        <v>329</v>
      </c>
      <c r="Q121" t="s">
        <v>746</v>
      </c>
      <c r="R121" s="1" t="s">
        <v>461</v>
      </c>
      <c r="U121" t="s">
        <v>939</v>
      </c>
    </row>
    <row r="122" spans="1:21" x14ac:dyDescent="0.25">
      <c r="A122" t="s">
        <v>738</v>
      </c>
      <c r="B122" t="s">
        <v>24</v>
      </c>
      <c r="C122" t="s">
        <v>47</v>
      </c>
      <c r="D122" t="s">
        <v>26</v>
      </c>
      <c r="E122">
        <v>14036</v>
      </c>
      <c r="F122" t="s">
        <v>229</v>
      </c>
      <c r="G122" t="s">
        <v>28</v>
      </c>
      <c r="H122" t="s">
        <v>29</v>
      </c>
      <c r="I122" s="11">
        <v>100</v>
      </c>
      <c r="J122" t="s">
        <v>31</v>
      </c>
      <c r="K122" t="s">
        <v>32</v>
      </c>
      <c r="L122" t="s">
        <v>33</v>
      </c>
      <c r="M122" t="s">
        <v>34</v>
      </c>
      <c r="N122" t="s">
        <v>716</v>
      </c>
      <c r="P122" t="s">
        <v>805</v>
      </c>
      <c r="Q122" s="1" t="s">
        <v>810</v>
      </c>
      <c r="R122" t="s">
        <v>37</v>
      </c>
      <c r="U122" t="s">
        <v>939</v>
      </c>
    </row>
    <row r="123" spans="1:21" hidden="1" x14ac:dyDescent="0.25">
      <c r="A123" s="3" t="s">
        <v>975</v>
      </c>
      <c r="B123" t="s">
        <v>669</v>
      </c>
      <c r="C123" t="s">
        <v>39</v>
      </c>
      <c r="D123" t="s">
        <v>26</v>
      </c>
      <c r="E123">
        <v>14036</v>
      </c>
      <c r="F123" t="s">
        <v>229</v>
      </c>
      <c r="G123" t="s">
        <v>28</v>
      </c>
      <c r="H123" t="s">
        <v>110</v>
      </c>
      <c r="I123" s="11">
        <v>63000</v>
      </c>
      <c r="J123" t="s">
        <v>977</v>
      </c>
      <c r="K123" t="s">
        <v>978</v>
      </c>
      <c r="L123" t="s">
        <v>979</v>
      </c>
      <c r="M123" t="s">
        <v>980</v>
      </c>
      <c r="N123" t="s">
        <v>64</v>
      </c>
      <c r="O123" t="s">
        <v>981</v>
      </c>
      <c r="P123" t="s">
        <v>982</v>
      </c>
      <c r="U123" t="s">
        <v>939</v>
      </c>
    </row>
    <row r="124" spans="1:21" hidden="1" x14ac:dyDescent="0.25">
      <c r="A124" s="3" t="s">
        <v>975</v>
      </c>
      <c r="B124" t="s">
        <v>669</v>
      </c>
      <c r="C124" t="s">
        <v>47</v>
      </c>
      <c r="D124" t="s">
        <v>26</v>
      </c>
      <c r="E124">
        <v>14036</v>
      </c>
      <c r="F124" t="s">
        <v>229</v>
      </c>
      <c r="G124" t="s">
        <v>28</v>
      </c>
      <c r="H124" t="s">
        <v>110</v>
      </c>
      <c r="I124" s="11">
        <v>27000</v>
      </c>
      <c r="J124" t="s">
        <v>977</v>
      </c>
      <c r="K124" t="s">
        <v>978</v>
      </c>
      <c r="L124" t="s">
        <v>979</v>
      </c>
      <c r="M124" t="s">
        <v>980</v>
      </c>
      <c r="N124" t="s">
        <v>64</v>
      </c>
      <c r="O124" t="s">
        <v>981</v>
      </c>
      <c r="P124" t="s">
        <v>984</v>
      </c>
      <c r="U124" t="s">
        <v>939</v>
      </c>
    </row>
    <row r="125" spans="1:21" hidden="1" x14ac:dyDescent="0.25">
      <c r="A125" s="3" t="s">
        <v>975</v>
      </c>
      <c r="B125" t="s">
        <v>669</v>
      </c>
      <c r="C125" t="s">
        <v>25</v>
      </c>
      <c r="D125" t="s">
        <v>26</v>
      </c>
      <c r="E125">
        <v>14036</v>
      </c>
      <c r="F125" t="s">
        <v>229</v>
      </c>
      <c r="G125" t="s">
        <v>28</v>
      </c>
      <c r="H125" t="s">
        <v>110</v>
      </c>
      <c r="I125" s="11">
        <v>6500</v>
      </c>
      <c r="J125" t="s">
        <v>977</v>
      </c>
      <c r="K125" t="s">
        <v>978</v>
      </c>
      <c r="L125" t="s">
        <v>979</v>
      </c>
      <c r="M125" t="s">
        <v>980</v>
      </c>
      <c r="N125" t="s">
        <v>64</v>
      </c>
      <c r="O125" t="s">
        <v>981</v>
      </c>
      <c r="P125" t="s">
        <v>986</v>
      </c>
      <c r="U125" t="s">
        <v>939</v>
      </c>
    </row>
    <row r="126" spans="1:21" hidden="1" x14ac:dyDescent="0.25">
      <c r="A126" s="3" t="s">
        <v>975</v>
      </c>
      <c r="B126" t="s">
        <v>669</v>
      </c>
      <c r="C126" t="s">
        <v>67</v>
      </c>
      <c r="D126" t="s">
        <v>26</v>
      </c>
      <c r="E126">
        <v>14036</v>
      </c>
      <c r="F126" t="s">
        <v>229</v>
      </c>
      <c r="G126" t="s">
        <v>28</v>
      </c>
      <c r="H126" t="s">
        <v>110</v>
      </c>
      <c r="I126" s="11">
        <v>15500</v>
      </c>
      <c r="J126" t="s">
        <v>977</v>
      </c>
      <c r="K126" t="s">
        <v>978</v>
      </c>
      <c r="L126" t="s">
        <v>979</v>
      </c>
      <c r="M126" t="s">
        <v>980</v>
      </c>
      <c r="N126" t="s">
        <v>64</v>
      </c>
      <c r="O126" t="s">
        <v>981</v>
      </c>
      <c r="P126" t="s">
        <v>988</v>
      </c>
      <c r="U126" t="s">
        <v>939</v>
      </c>
    </row>
    <row r="127" spans="1:21" hidden="1" x14ac:dyDescent="0.25">
      <c r="A127" s="3" t="s">
        <v>975</v>
      </c>
      <c r="B127" t="s">
        <v>669</v>
      </c>
      <c r="C127" t="s">
        <v>58</v>
      </c>
      <c r="D127" t="s">
        <v>26</v>
      </c>
      <c r="E127">
        <v>14036</v>
      </c>
      <c r="F127" t="s">
        <v>229</v>
      </c>
      <c r="G127" t="s">
        <v>28</v>
      </c>
      <c r="H127" t="s">
        <v>557</v>
      </c>
      <c r="I127" s="11">
        <v>5.65</v>
      </c>
      <c r="J127" t="s">
        <v>977</v>
      </c>
      <c r="K127" t="s">
        <v>978</v>
      </c>
      <c r="L127" t="s">
        <v>979</v>
      </c>
      <c r="M127" t="s">
        <v>980</v>
      </c>
      <c r="N127" t="s">
        <v>64</v>
      </c>
      <c r="O127" t="s">
        <v>981</v>
      </c>
      <c r="P127" t="s">
        <v>990</v>
      </c>
      <c r="U127" t="s">
        <v>939</v>
      </c>
    </row>
    <row r="128" spans="1:21" hidden="1" x14ac:dyDescent="0.25">
      <c r="A128" s="3" t="s">
        <v>975</v>
      </c>
      <c r="B128" t="s">
        <v>669</v>
      </c>
      <c r="C128" t="s">
        <v>69</v>
      </c>
      <c r="D128" t="s">
        <v>26</v>
      </c>
      <c r="E128">
        <v>14036</v>
      </c>
      <c r="F128" t="s">
        <v>229</v>
      </c>
      <c r="G128" t="s">
        <v>28</v>
      </c>
      <c r="H128" t="s">
        <v>130</v>
      </c>
      <c r="I128" s="11">
        <v>595</v>
      </c>
      <c r="J128" t="s">
        <v>977</v>
      </c>
      <c r="K128" t="s">
        <v>978</v>
      </c>
      <c r="L128" t="s">
        <v>979</v>
      </c>
      <c r="M128" t="s">
        <v>980</v>
      </c>
      <c r="N128" t="s">
        <v>64</v>
      </c>
      <c r="O128" t="s">
        <v>981</v>
      </c>
      <c r="P128" t="s">
        <v>992</v>
      </c>
      <c r="U128" t="s">
        <v>939</v>
      </c>
    </row>
    <row r="129" spans="1:21" hidden="1" x14ac:dyDescent="0.25">
      <c r="A129" s="3" t="s">
        <v>993</v>
      </c>
      <c r="B129" t="s">
        <v>100</v>
      </c>
      <c r="C129" t="s">
        <v>39</v>
      </c>
      <c r="D129" t="s">
        <v>26</v>
      </c>
      <c r="E129">
        <v>14036</v>
      </c>
      <c r="F129" t="s">
        <v>229</v>
      </c>
      <c r="G129" t="s">
        <v>28</v>
      </c>
      <c r="H129" t="s">
        <v>360</v>
      </c>
      <c r="I129" s="11">
        <v>211595.28</v>
      </c>
      <c r="J129" t="s">
        <v>995</v>
      </c>
      <c r="K129" t="s">
        <v>996</v>
      </c>
      <c r="L129" t="s">
        <v>997</v>
      </c>
      <c r="M129" t="s">
        <v>998</v>
      </c>
      <c r="N129" t="s">
        <v>64</v>
      </c>
      <c r="O129" t="s">
        <v>999</v>
      </c>
      <c r="P129" t="s">
        <v>1000</v>
      </c>
      <c r="U129" t="s">
        <v>939</v>
      </c>
    </row>
    <row r="130" spans="1:21" hidden="1" x14ac:dyDescent="0.25">
      <c r="A130" s="3" t="s">
        <v>993</v>
      </c>
      <c r="B130" t="s">
        <v>100</v>
      </c>
      <c r="C130" t="s">
        <v>25</v>
      </c>
      <c r="D130" t="s">
        <v>26</v>
      </c>
      <c r="E130">
        <v>14036</v>
      </c>
      <c r="F130" t="s">
        <v>229</v>
      </c>
      <c r="G130" t="s">
        <v>28</v>
      </c>
      <c r="H130" t="s">
        <v>550</v>
      </c>
      <c r="I130" s="11">
        <v>169386.58</v>
      </c>
      <c r="J130" t="s">
        <v>995</v>
      </c>
      <c r="K130" t="s">
        <v>996</v>
      </c>
      <c r="L130" t="s">
        <v>997</v>
      </c>
      <c r="M130" t="s">
        <v>998</v>
      </c>
      <c r="N130" t="s">
        <v>64</v>
      </c>
      <c r="O130" t="s">
        <v>999</v>
      </c>
      <c r="P130" t="s">
        <v>1002</v>
      </c>
      <c r="U130" t="s">
        <v>939</v>
      </c>
    </row>
    <row r="131" spans="1:21" x14ac:dyDescent="0.25">
      <c r="A131" s="3" t="s">
        <v>1003</v>
      </c>
      <c r="B131" t="s">
        <v>1004</v>
      </c>
      <c r="C131" t="s">
        <v>39</v>
      </c>
      <c r="D131" t="s">
        <v>26</v>
      </c>
      <c r="E131">
        <v>14036</v>
      </c>
      <c r="F131" t="s">
        <v>229</v>
      </c>
      <c r="G131" t="s">
        <v>28</v>
      </c>
      <c r="H131" t="s">
        <v>1005</v>
      </c>
      <c r="I131" s="11">
        <v>0.99</v>
      </c>
      <c r="J131" t="s">
        <v>1007</v>
      </c>
      <c r="K131" t="s">
        <v>205</v>
      </c>
      <c r="L131" t="s">
        <v>1008</v>
      </c>
      <c r="M131" t="s">
        <v>1009</v>
      </c>
      <c r="N131" t="s">
        <v>716</v>
      </c>
      <c r="P131" t="s">
        <v>1010</v>
      </c>
      <c r="Q131" t="s">
        <v>36</v>
      </c>
      <c r="R131" t="s">
        <v>306</v>
      </c>
      <c r="U131" t="s">
        <v>939</v>
      </c>
    </row>
    <row r="132" spans="1:21" x14ac:dyDescent="0.25">
      <c r="A132" s="3" t="s">
        <v>1003</v>
      </c>
      <c r="B132" t="s">
        <v>1004</v>
      </c>
      <c r="C132" t="s">
        <v>47</v>
      </c>
      <c r="D132" t="s">
        <v>26</v>
      </c>
      <c r="E132">
        <v>14036</v>
      </c>
      <c r="F132" t="s">
        <v>229</v>
      </c>
      <c r="G132" t="s">
        <v>28</v>
      </c>
      <c r="H132" t="s">
        <v>1011</v>
      </c>
      <c r="I132" s="11">
        <v>0.47</v>
      </c>
      <c r="J132" t="s">
        <v>1007</v>
      </c>
      <c r="K132" t="s">
        <v>205</v>
      </c>
      <c r="L132" t="s">
        <v>1008</v>
      </c>
      <c r="M132" t="s">
        <v>1009</v>
      </c>
      <c r="N132" t="s">
        <v>716</v>
      </c>
      <c r="P132" t="s">
        <v>46</v>
      </c>
      <c r="Q132" t="s">
        <v>46</v>
      </c>
      <c r="R132" t="s">
        <v>306</v>
      </c>
      <c r="U132" t="s">
        <v>939</v>
      </c>
    </row>
    <row r="133" spans="1:21" x14ac:dyDescent="0.25">
      <c r="A133" s="3" t="s">
        <v>1003</v>
      </c>
      <c r="B133" t="s">
        <v>1004</v>
      </c>
      <c r="C133" t="s">
        <v>25</v>
      </c>
      <c r="D133" t="s">
        <v>26</v>
      </c>
      <c r="E133">
        <v>14036</v>
      </c>
      <c r="F133" t="s">
        <v>229</v>
      </c>
      <c r="G133" t="s">
        <v>28</v>
      </c>
      <c r="H133" t="s">
        <v>70</v>
      </c>
      <c r="I133" s="11">
        <v>3.5</v>
      </c>
      <c r="J133" t="s">
        <v>1007</v>
      </c>
      <c r="K133" t="s">
        <v>205</v>
      </c>
      <c r="L133" t="s">
        <v>1008</v>
      </c>
      <c r="M133" t="s">
        <v>1009</v>
      </c>
      <c r="N133" t="s">
        <v>716</v>
      </c>
      <c r="P133" t="s">
        <v>82</v>
      </c>
      <c r="Q133" t="s">
        <v>326</v>
      </c>
      <c r="R133" t="s">
        <v>1014</v>
      </c>
      <c r="U133" t="s">
        <v>939</v>
      </c>
    </row>
    <row r="134" spans="1:21" x14ac:dyDescent="0.25">
      <c r="A134" s="3" t="s">
        <v>1003</v>
      </c>
      <c r="B134" t="s">
        <v>1004</v>
      </c>
      <c r="C134" t="s">
        <v>67</v>
      </c>
      <c r="D134" t="s">
        <v>26</v>
      </c>
      <c r="E134">
        <v>14036</v>
      </c>
      <c r="F134" t="s">
        <v>229</v>
      </c>
      <c r="G134" t="s">
        <v>28</v>
      </c>
      <c r="H134" t="s">
        <v>188</v>
      </c>
      <c r="I134" s="11">
        <v>5</v>
      </c>
      <c r="J134" t="s">
        <v>1007</v>
      </c>
      <c r="K134" t="s">
        <v>205</v>
      </c>
      <c r="L134" t="s">
        <v>1008</v>
      </c>
      <c r="M134" t="s">
        <v>1009</v>
      </c>
      <c r="N134" t="s">
        <v>716</v>
      </c>
      <c r="P134" t="s">
        <v>88</v>
      </c>
      <c r="Q134" t="s">
        <v>365</v>
      </c>
      <c r="R134" t="s">
        <v>1014</v>
      </c>
      <c r="U134" t="s">
        <v>939</v>
      </c>
    </row>
    <row r="135" spans="1:21" hidden="1" x14ac:dyDescent="0.25">
      <c r="A135" s="3" t="s">
        <v>1003</v>
      </c>
      <c r="B135" t="s">
        <v>1004</v>
      </c>
      <c r="C135" t="s">
        <v>58</v>
      </c>
      <c r="D135" t="s">
        <v>26</v>
      </c>
      <c r="E135">
        <v>14036</v>
      </c>
      <c r="F135" t="s">
        <v>229</v>
      </c>
      <c r="G135" t="s">
        <v>28</v>
      </c>
      <c r="H135" t="s">
        <v>1015</v>
      </c>
      <c r="I135" s="11">
        <v>0.3</v>
      </c>
      <c r="J135" t="s">
        <v>1007</v>
      </c>
      <c r="K135" t="s">
        <v>205</v>
      </c>
      <c r="L135" t="s">
        <v>1008</v>
      </c>
      <c r="M135" t="s">
        <v>1009</v>
      </c>
      <c r="N135" t="s">
        <v>64</v>
      </c>
      <c r="O135" t="s">
        <v>266</v>
      </c>
      <c r="P135" t="s">
        <v>1016</v>
      </c>
      <c r="U135" t="s">
        <v>939</v>
      </c>
    </row>
    <row r="136" spans="1:21" hidden="1" x14ac:dyDescent="0.25">
      <c r="A136" s="3" t="s">
        <v>1003</v>
      </c>
      <c r="B136" t="s">
        <v>1004</v>
      </c>
      <c r="C136" t="s">
        <v>69</v>
      </c>
      <c r="D136" t="s">
        <v>26</v>
      </c>
      <c r="E136">
        <v>14036</v>
      </c>
      <c r="F136" t="s">
        <v>229</v>
      </c>
      <c r="G136" t="s">
        <v>28</v>
      </c>
      <c r="H136" t="s">
        <v>1005</v>
      </c>
      <c r="I136" s="11">
        <v>2</v>
      </c>
      <c r="J136" t="s">
        <v>1007</v>
      </c>
      <c r="K136" t="s">
        <v>205</v>
      </c>
      <c r="L136" t="s">
        <v>1008</v>
      </c>
      <c r="M136" t="s">
        <v>1009</v>
      </c>
      <c r="N136" t="s">
        <v>64</v>
      </c>
      <c r="O136" t="s">
        <v>266</v>
      </c>
      <c r="P136" t="s">
        <v>1017</v>
      </c>
      <c r="U136" t="s">
        <v>939</v>
      </c>
    </row>
    <row r="137" spans="1:21" hidden="1" x14ac:dyDescent="0.25">
      <c r="A137" s="3" t="s">
        <v>1003</v>
      </c>
      <c r="B137" t="s">
        <v>1004</v>
      </c>
      <c r="C137" t="s">
        <v>101</v>
      </c>
      <c r="D137" t="s">
        <v>26</v>
      </c>
      <c r="E137">
        <v>14036</v>
      </c>
      <c r="F137" t="s">
        <v>229</v>
      </c>
      <c r="G137" t="s">
        <v>28</v>
      </c>
      <c r="H137" t="s">
        <v>1018</v>
      </c>
      <c r="I137" s="11">
        <v>0.08</v>
      </c>
      <c r="J137" t="s">
        <v>1007</v>
      </c>
      <c r="K137" t="s">
        <v>205</v>
      </c>
      <c r="L137" t="s">
        <v>1008</v>
      </c>
      <c r="M137" t="s">
        <v>1009</v>
      </c>
      <c r="N137" t="s">
        <v>64</v>
      </c>
      <c r="O137" t="s">
        <v>266</v>
      </c>
      <c r="P137" t="s">
        <v>185</v>
      </c>
      <c r="U137" t="s">
        <v>939</v>
      </c>
    </row>
    <row r="138" spans="1:21" hidden="1" x14ac:dyDescent="0.25">
      <c r="A138" s="3" t="s">
        <v>1003</v>
      </c>
      <c r="B138" t="s">
        <v>1004</v>
      </c>
      <c r="C138" t="s">
        <v>90</v>
      </c>
      <c r="D138" t="s">
        <v>26</v>
      </c>
      <c r="E138">
        <v>14036</v>
      </c>
      <c r="F138" t="s">
        <v>229</v>
      </c>
      <c r="G138" t="s">
        <v>28</v>
      </c>
      <c r="H138" t="s">
        <v>713</v>
      </c>
      <c r="I138" s="11">
        <v>0.9</v>
      </c>
      <c r="J138" t="s">
        <v>1007</v>
      </c>
      <c r="K138" t="s">
        <v>205</v>
      </c>
      <c r="L138" t="s">
        <v>1008</v>
      </c>
      <c r="M138" t="s">
        <v>1009</v>
      </c>
      <c r="N138" t="s">
        <v>64</v>
      </c>
      <c r="O138" t="s">
        <v>266</v>
      </c>
      <c r="P138" t="s">
        <v>1020</v>
      </c>
      <c r="U138" t="s">
        <v>939</v>
      </c>
    </row>
    <row r="139" spans="1:21" hidden="1" x14ac:dyDescent="0.25">
      <c r="A139" s="3" t="s">
        <v>1003</v>
      </c>
      <c r="B139" t="s">
        <v>1004</v>
      </c>
      <c r="C139" t="s">
        <v>79</v>
      </c>
      <c r="D139" t="s">
        <v>26</v>
      </c>
      <c r="E139">
        <v>14036</v>
      </c>
      <c r="F139" t="s">
        <v>229</v>
      </c>
      <c r="G139" t="s">
        <v>28</v>
      </c>
      <c r="H139" t="s">
        <v>317</v>
      </c>
      <c r="I139" s="11">
        <v>1700</v>
      </c>
      <c r="J139" t="s">
        <v>1007</v>
      </c>
      <c r="K139" t="s">
        <v>205</v>
      </c>
      <c r="L139" t="s">
        <v>1008</v>
      </c>
      <c r="M139" t="s">
        <v>1009</v>
      </c>
      <c r="N139" t="s">
        <v>64</v>
      </c>
      <c r="O139" t="s">
        <v>266</v>
      </c>
      <c r="P139" t="s">
        <v>323</v>
      </c>
      <c r="U139" t="s">
        <v>939</v>
      </c>
    </row>
    <row r="140" spans="1:21" x14ac:dyDescent="0.25">
      <c r="A140" s="3" t="s">
        <v>1003</v>
      </c>
      <c r="B140" t="s">
        <v>1004</v>
      </c>
      <c r="C140" t="s">
        <v>85</v>
      </c>
      <c r="D140" t="s">
        <v>26</v>
      </c>
      <c r="E140">
        <v>14036</v>
      </c>
      <c r="F140" t="s">
        <v>229</v>
      </c>
      <c r="G140" t="s">
        <v>28</v>
      </c>
      <c r="H140" t="s">
        <v>489</v>
      </c>
      <c r="I140" s="11">
        <v>0.14000000000000001</v>
      </c>
      <c r="J140" t="s">
        <v>1007</v>
      </c>
      <c r="K140" t="s">
        <v>205</v>
      </c>
      <c r="L140" t="s">
        <v>1008</v>
      </c>
      <c r="M140" s="5">
        <v>45351</v>
      </c>
      <c r="N140" t="s">
        <v>716</v>
      </c>
      <c r="P140" t="s">
        <v>1022</v>
      </c>
      <c r="Q140" t="s">
        <v>746</v>
      </c>
      <c r="U140" t="s">
        <v>939</v>
      </c>
    </row>
    <row r="141" spans="1:21" hidden="1" x14ac:dyDescent="0.25">
      <c r="A141" s="3" t="s">
        <v>1003</v>
      </c>
      <c r="B141" t="s">
        <v>1004</v>
      </c>
      <c r="C141" t="s">
        <v>71</v>
      </c>
      <c r="D141" t="s">
        <v>26</v>
      </c>
      <c r="E141">
        <v>14036</v>
      </c>
      <c r="F141" t="s">
        <v>229</v>
      </c>
      <c r="G141" t="s">
        <v>28</v>
      </c>
      <c r="H141" t="s">
        <v>489</v>
      </c>
      <c r="I141" s="11">
        <v>0.13</v>
      </c>
      <c r="J141" t="s">
        <v>1007</v>
      </c>
      <c r="K141" t="s">
        <v>205</v>
      </c>
      <c r="L141" t="s">
        <v>1008</v>
      </c>
      <c r="M141" t="s">
        <v>1009</v>
      </c>
      <c r="N141" t="s">
        <v>64</v>
      </c>
      <c r="O141" t="s">
        <v>1023</v>
      </c>
      <c r="P141" t="s">
        <v>1024</v>
      </c>
      <c r="Q141" t="s">
        <v>746</v>
      </c>
      <c r="U141" t="s">
        <v>939</v>
      </c>
    </row>
    <row r="142" spans="1:21" x14ac:dyDescent="0.25">
      <c r="A142" s="3" t="s">
        <v>1025</v>
      </c>
      <c r="B142" t="s">
        <v>1026</v>
      </c>
      <c r="C142" t="s">
        <v>39</v>
      </c>
      <c r="D142" t="s">
        <v>26</v>
      </c>
      <c r="E142">
        <v>14036</v>
      </c>
      <c r="F142" t="s">
        <v>229</v>
      </c>
      <c r="G142" t="s">
        <v>28</v>
      </c>
      <c r="H142" t="s">
        <v>80</v>
      </c>
      <c r="I142" s="11">
        <v>440</v>
      </c>
      <c r="J142" t="s">
        <v>216</v>
      </c>
      <c r="K142" t="s">
        <v>468</v>
      </c>
      <c r="L142" t="s">
        <v>469</v>
      </c>
      <c r="M142" t="s">
        <v>1028</v>
      </c>
      <c r="N142" t="s">
        <v>716</v>
      </c>
      <c r="P142" t="s">
        <v>1029</v>
      </c>
      <c r="Q142" t="s">
        <v>810</v>
      </c>
      <c r="R142" t="s">
        <v>37</v>
      </c>
      <c r="U142" t="s">
        <v>939</v>
      </c>
    </row>
    <row r="143" spans="1:21" x14ac:dyDescent="0.25">
      <c r="A143" s="3" t="s">
        <v>1025</v>
      </c>
      <c r="B143" t="s">
        <v>1026</v>
      </c>
      <c r="C143" t="s">
        <v>47</v>
      </c>
      <c r="D143" t="s">
        <v>26</v>
      </c>
      <c r="E143">
        <v>14036</v>
      </c>
      <c r="F143" t="s">
        <v>229</v>
      </c>
      <c r="G143" t="s">
        <v>28</v>
      </c>
      <c r="H143" t="s">
        <v>1030</v>
      </c>
      <c r="I143" s="11">
        <v>580</v>
      </c>
      <c r="J143" t="s">
        <v>1032</v>
      </c>
      <c r="K143" t="s">
        <v>468</v>
      </c>
      <c r="L143" t="s">
        <v>469</v>
      </c>
      <c r="M143" t="s">
        <v>1028</v>
      </c>
      <c r="N143" t="s">
        <v>716</v>
      </c>
      <c r="P143" t="s">
        <v>1029</v>
      </c>
      <c r="Q143" t="s">
        <v>810</v>
      </c>
      <c r="R143" t="s">
        <v>37</v>
      </c>
      <c r="U143" t="s">
        <v>939</v>
      </c>
    </row>
    <row r="144" spans="1:21" x14ac:dyDescent="0.25">
      <c r="A144" s="3" t="s">
        <v>1025</v>
      </c>
      <c r="B144" t="s">
        <v>1026</v>
      </c>
      <c r="C144" t="s">
        <v>25</v>
      </c>
      <c r="D144" t="s">
        <v>26</v>
      </c>
      <c r="E144">
        <v>14036</v>
      </c>
      <c r="F144" t="s">
        <v>229</v>
      </c>
      <c r="G144" t="s">
        <v>28</v>
      </c>
      <c r="H144" t="s">
        <v>1033</v>
      </c>
      <c r="I144" s="11">
        <v>400</v>
      </c>
      <c r="J144" t="s">
        <v>389</v>
      </c>
      <c r="K144" t="s">
        <v>468</v>
      </c>
      <c r="L144" t="s">
        <v>469</v>
      </c>
      <c r="M144" t="s">
        <v>1028</v>
      </c>
      <c r="N144" t="s">
        <v>716</v>
      </c>
      <c r="P144" t="s">
        <v>1029</v>
      </c>
      <c r="Q144" t="s">
        <v>810</v>
      </c>
      <c r="R144" t="s">
        <v>37</v>
      </c>
      <c r="U144" t="s">
        <v>939</v>
      </c>
    </row>
    <row r="145" spans="1:21" x14ac:dyDescent="0.25">
      <c r="A145" s="3" t="s">
        <v>1025</v>
      </c>
      <c r="B145" t="s">
        <v>1026</v>
      </c>
      <c r="C145" t="s">
        <v>67</v>
      </c>
      <c r="D145" t="s">
        <v>26</v>
      </c>
      <c r="E145">
        <v>14036</v>
      </c>
      <c r="F145" t="s">
        <v>229</v>
      </c>
      <c r="G145" t="s">
        <v>28</v>
      </c>
      <c r="H145" t="s">
        <v>383</v>
      </c>
      <c r="I145" s="11">
        <v>350</v>
      </c>
      <c r="J145" t="s">
        <v>216</v>
      </c>
      <c r="K145" t="s">
        <v>468</v>
      </c>
      <c r="L145" t="s">
        <v>469</v>
      </c>
      <c r="M145" t="s">
        <v>1028</v>
      </c>
      <c r="N145" t="s">
        <v>716</v>
      </c>
      <c r="P145" t="s">
        <v>1029</v>
      </c>
      <c r="Q145" t="s">
        <v>810</v>
      </c>
      <c r="R145" t="s">
        <v>37</v>
      </c>
      <c r="U145" t="s">
        <v>939</v>
      </c>
    </row>
    <row r="146" spans="1:21" x14ac:dyDescent="0.25">
      <c r="A146" s="3" t="s">
        <v>1025</v>
      </c>
      <c r="B146" t="s">
        <v>1026</v>
      </c>
      <c r="C146" t="s">
        <v>58</v>
      </c>
      <c r="D146" t="s">
        <v>26</v>
      </c>
      <c r="E146">
        <v>14036</v>
      </c>
      <c r="F146" t="s">
        <v>229</v>
      </c>
      <c r="G146" t="s">
        <v>28</v>
      </c>
      <c r="H146" t="s">
        <v>273</v>
      </c>
      <c r="I146" s="11">
        <v>420</v>
      </c>
      <c r="J146" t="s">
        <v>216</v>
      </c>
      <c r="K146" t="s">
        <v>468</v>
      </c>
      <c r="L146" t="s">
        <v>469</v>
      </c>
      <c r="M146" t="s">
        <v>1028</v>
      </c>
      <c r="N146" t="s">
        <v>716</v>
      </c>
      <c r="P146" t="s">
        <v>1029</v>
      </c>
      <c r="Q146" t="s">
        <v>810</v>
      </c>
      <c r="R146" t="s">
        <v>37</v>
      </c>
      <c r="U146" t="s">
        <v>939</v>
      </c>
    </row>
    <row r="147" spans="1:21" x14ac:dyDescent="0.25">
      <c r="A147" s="3" t="s">
        <v>1025</v>
      </c>
      <c r="B147" t="s">
        <v>1026</v>
      </c>
      <c r="C147" t="s">
        <v>69</v>
      </c>
      <c r="D147" t="s">
        <v>26</v>
      </c>
      <c r="E147">
        <v>14036</v>
      </c>
      <c r="F147" t="s">
        <v>229</v>
      </c>
      <c r="G147" t="s">
        <v>28</v>
      </c>
      <c r="H147" t="s">
        <v>1036</v>
      </c>
      <c r="I147" s="11">
        <v>270</v>
      </c>
      <c r="J147" t="s">
        <v>216</v>
      </c>
      <c r="K147" t="s">
        <v>468</v>
      </c>
      <c r="L147" t="s">
        <v>469</v>
      </c>
      <c r="M147" t="s">
        <v>1028</v>
      </c>
      <c r="N147" t="s">
        <v>716</v>
      </c>
      <c r="P147" t="s">
        <v>1029</v>
      </c>
      <c r="Q147" t="s">
        <v>810</v>
      </c>
      <c r="R147" t="s">
        <v>37</v>
      </c>
      <c r="U147" t="s">
        <v>939</v>
      </c>
    </row>
    <row r="148" spans="1:21" x14ac:dyDescent="0.25">
      <c r="A148" s="3" t="s">
        <v>1025</v>
      </c>
      <c r="B148" t="s">
        <v>1026</v>
      </c>
      <c r="C148" t="s">
        <v>101</v>
      </c>
      <c r="D148" t="s">
        <v>26</v>
      </c>
      <c r="E148">
        <v>14036</v>
      </c>
      <c r="F148" t="s">
        <v>229</v>
      </c>
      <c r="G148" t="s">
        <v>28</v>
      </c>
      <c r="H148" t="s">
        <v>504</v>
      </c>
      <c r="I148" s="11">
        <v>420</v>
      </c>
      <c r="J148" t="s">
        <v>1032</v>
      </c>
      <c r="K148" t="s">
        <v>468</v>
      </c>
      <c r="L148" t="s">
        <v>469</v>
      </c>
      <c r="M148" t="s">
        <v>1028</v>
      </c>
      <c r="N148" t="s">
        <v>716</v>
      </c>
      <c r="P148" t="s">
        <v>1029</v>
      </c>
      <c r="Q148" t="s">
        <v>810</v>
      </c>
      <c r="R148" t="s">
        <v>37</v>
      </c>
      <c r="U148" t="s">
        <v>939</v>
      </c>
    </row>
    <row r="149" spans="1:21" x14ac:dyDescent="0.25">
      <c r="A149" s="3" t="s">
        <v>1025</v>
      </c>
      <c r="B149" t="s">
        <v>1026</v>
      </c>
      <c r="C149" t="s">
        <v>90</v>
      </c>
      <c r="D149" t="s">
        <v>26</v>
      </c>
      <c r="E149">
        <v>14036</v>
      </c>
      <c r="F149" t="s">
        <v>229</v>
      </c>
      <c r="G149" t="s">
        <v>28</v>
      </c>
      <c r="H149" t="s">
        <v>1038</v>
      </c>
      <c r="I149" s="11">
        <v>263.91000000000003</v>
      </c>
      <c r="J149" t="s">
        <v>97</v>
      </c>
      <c r="K149" t="s">
        <v>468</v>
      </c>
      <c r="L149" t="s">
        <v>469</v>
      </c>
      <c r="M149" t="s">
        <v>1028</v>
      </c>
      <c r="N149" t="s">
        <v>716</v>
      </c>
      <c r="P149" t="s">
        <v>1029</v>
      </c>
      <c r="Q149" t="s">
        <v>810</v>
      </c>
      <c r="R149" t="s">
        <v>37</v>
      </c>
      <c r="U149" t="s">
        <v>939</v>
      </c>
    </row>
    <row r="150" spans="1:21" x14ac:dyDescent="0.25">
      <c r="A150" s="3" t="s">
        <v>1025</v>
      </c>
      <c r="B150" t="s">
        <v>1026</v>
      </c>
      <c r="C150" t="s">
        <v>79</v>
      </c>
      <c r="D150" t="s">
        <v>26</v>
      </c>
      <c r="E150">
        <v>14036</v>
      </c>
      <c r="F150" t="s">
        <v>229</v>
      </c>
      <c r="G150" t="s">
        <v>28</v>
      </c>
      <c r="H150" t="s">
        <v>459</v>
      </c>
      <c r="I150" s="11">
        <v>400</v>
      </c>
      <c r="J150" t="s">
        <v>389</v>
      </c>
      <c r="K150" t="s">
        <v>468</v>
      </c>
      <c r="L150" t="s">
        <v>469</v>
      </c>
      <c r="M150" t="s">
        <v>1028</v>
      </c>
      <c r="N150" t="s">
        <v>716</v>
      </c>
      <c r="P150" t="s">
        <v>1029</v>
      </c>
      <c r="Q150" t="s">
        <v>810</v>
      </c>
      <c r="R150" t="s">
        <v>37</v>
      </c>
      <c r="U150" t="s">
        <v>939</v>
      </c>
    </row>
    <row r="151" spans="1:21" x14ac:dyDescent="0.25">
      <c r="A151" s="3" t="s">
        <v>1025</v>
      </c>
      <c r="B151" t="s">
        <v>1026</v>
      </c>
      <c r="C151" t="s">
        <v>85</v>
      </c>
      <c r="D151" t="s">
        <v>26</v>
      </c>
      <c r="E151">
        <v>14036</v>
      </c>
      <c r="F151" t="s">
        <v>229</v>
      </c>
      <c r="G151" t="s">
        <v>28</v>
      </c>
      <c r="H151" t="s">
        <v>1040</v>
      </c>
      <c r="I151" s="11">
        <v>450</v>
      </c>
      <c r="J151" t="s">
        <v>216</v>
      </c>
      <c r="K151" t="s">
        <v>468</v>
      </c>
      <c r="L151" t="s">
        <v>469</v>
      </c>
      <c r="M151" t="s">
        <v>1028</v>
      </c>
      <c r="N151" t="s">
        <v>716</v>
      </c>
      <c r="P151" t="s">
        <v>1029</v>
      </c>
      <c r="Q151" t="s">
        <v>810</v>
      </c>
      <c r="R151" t="s">
        <v>37</v>
      </c>
      <c r="U151" t="s">
        <v>939</v>
      </c>
    </row>
    <row r="152" spans="1:21" x14ac:dyDescent="0.25">
      <c r="A152" s="3" t="s">
        <v>1025</v>
      </c>
      <c r="B152" t="s">
        <v>1026</v>
      </c>
      <c r="C152" t="s">
        <v>71</v>
      </c>
      <c r="D152" t="s">
        <v>26</v>
      </c>
      <c r="E152">
        <v>14036</v>
      </c>
      <c r="F152" t="s">
        <v>229</v>
      </c>
      <c r="G152" t="s">
        <v>28</v>
      </c>
      <c r="H152" t="s">
        <v>139</v>
      </c>
      <c r="I152" s="11">
        <v>313.83</v>
      </c>
      <c r="J152" t="s">
        <v>97</v>
      </c>
      <c r="K152" t="s">
        <v>468</v>
      </c>
      <c r="L152" t="s">
        <v>469</v>
      </c>
      <c r="M152" t="s">
        <v>1028</v>
      </c>
      <c r="N152" t="s">
        <v>716</v>
      </c>
      <c r="P152" t="s">
        <v>1029</v>
      </c>
      <c r="Q152" t="s">
        <v>810</v>
      </c>
      <c r="R152" t="s">
        <v>37</v>
      </c>
      <c r="U152" t="s">
        <v>939</v>
      </c>
    </row>
    <row r="153" spans="1:21" x14ac:dyDescent="0.25">
      <c r="A153" s="3" t="s">
        <v>1025</v>
      </c>
      <c r="B153" t="s">
        <v>1026</v>
      </c>
      <c r="C153" t="s">
        <v>464</v>
      </c>
      <c r="D153" t="s">
        <v>26</v>
      </c>
      <c r="E153">
        <v>14036</v>
      </c>
      <c r="F153" t="s">
        <v>229</v>
      </c>
      <c r="G153" t="s">
        <v>28</v>
      </c>
      <c r="H153" t="s">
        <v>139</v>
      </c>
      <c r="I153" s="11">
        <v>290</v>
      </c>
      <c r="J153" t="s">
        <v>1032</v>
      </c>
      <c r="K153" t="s">
        <v>468</v>
      </c>
      <c r="L153" t="s">
        <v>469</v>
      </c>
      <c r="M153" t="s">
        <v>1028</v>
      </c>
      <c r="N153" t="s">
        <v>716</v>
      </c>
      <c r="P153" t="s">
        <v>1029</v>
      </c>
      <c r="Q153" t="s">
        <v>810</v>
      </c>
      <c r="R153" t="s">
        <v>37</v>
      </c>
      <c r="U153" t="s">
        <v>939</v>
      </c>
    </row>
    <row r="154" spans="1:21" x14ac:dyDescent="0.25">
      <c r="A154" s="3" t="s">
        <v>1025</v>
      </c>
      <c r="B154" t="s">
        <v>1026</v>
      </c>
      <c r="C154" t="s">
        <v>637</v>
      </c>
      <c r="D154" t="s">
        <v>26</v>
      </c>
      <c r="E154">
        <v>14036</v>
      </c>
      <c r="F154" t="s">
        <v>229</v>
      </c>
      <c r="G154" t="s">
        <v>28</v>
      </c>
      <c r="H154" t="s">
        <v>268</v>
      </c>
      <c r="I154" s="11">
        <v>579</v>
      </c>
      <c r="J154" t="s">
        <v>1032</v>
      </c>
      <c r="K154" t="s">
        <v>468</v>
      </c>
      <c r="L154" t="s">
        <v>469</v>
      </c>
      <c r="M154" t="s">
        <v>1028</v>
      </c>
      <c r="N154" t="s">
        <v>716</v>
      </c>
      <c r="P154" t="s">
        <v>1029</v>
      </c>
      <c r="Q154" t="s">
        <v>810</v>
      </c>
      <c r="R154" t="s">
        <v>37</v>
      </c>
      <c r="U154" t="s">
        <v>939</v>
      </c>
    </row>
    <row r="155" spans="1:21" x14ac:dyDescent="0.25">
      <c r="A155" s="3" t="s">
        <v>1025</v>
      </c>
      <c r="B155" t="s">
        <v>1026</v>
      </c>
      <c r="C155" t="s">
        <v>630</v>
      </c>
      <c r="D155" t="s">
        <v>26</v>
      </c>
      <c r="E155">
        <v>14036</v>
      </c>
      <c r="F155" t="s">
        <v>229</v>
      </c>
      <c r="G155" t="s">
        <v>28</v>
      </c>
      <c r="H155" t="s">
        <v>1045</v>
      </c>
      <c r="I155" s="11">
        <v>579</v>
      </c>
      <c r="J155" t="s">
        <v>1032</v>
      </c>
      <c r="K155" t="s">
        <v>468</v>
      </c>
      <c r="L155" t="s">
        <v>469</v>
      </c>
      <c r="M155" t="s">
        <v>1028</v>
      </c>
      <c r="N155" t="s">
        <v>716</v>
      </c>
      <c r="P155" t="s">
        <v>1029</v>
      </c>
      <c r="Q155" t="s">
        <v>810</v>
      </c>
      <c r="R155" t="s">
        <v>37</v>
      </c>
      <c r="U155" t="s">
        <v>939</v>
      </c>
    </row>
    <row r="156" spans="1:21" x14ac:dyDescent="0.25">
      <c r="A156" s="3" t="s">
        <v>1025</v>
      </c>
      <c r="B156" t="s">
        <v>1026</v>
      </c>
      <c r="C156" t="s">
        <v>627</v>
      </c>
      <c r="D156" t="s">
        <v>26</v>
      </c>
      <c r="E156">
        <v>14036</v>
      </c>
      <c r="F156" t="s">
        <v>229</v>
      </c>
      <c r="G156" t="s">
        <v>28</v>
      </c>
      <c r="H156" t="s">
        <v>1046</v>
      </c>
      <c r="I156" s="11">
        <v>340.5</v>
      </c>
      <c r="J156" t="s">
        <v>97</v>
      </c>
      <c r="K156" t="s">
        <v>468</v>
      </c>
      <c r="L156" t="s">
        <v>469</v>
      </c>
      <c r="M156" t="s">
        <v>1028</v>
      </c>
      <c r="N156" t="s">
        <v>716</v>
      </c>
      <c r="P156" t="s">
        <v>1029</v>
      </c>
      <c r="Q156" t="s">
        <v>810</v>
      </c>
      <c r="R156" t="s">
        <v>37</v>
      </c>
      <c r="U156" t="s">
        <v>939</v>
      </c>
    </row>
    <row r="157" spans="1:21" x14ac:dyDescent="0.25">
      <c r="A157" s="3" t="s">
        <v>1025</v>
      </c>
      <c r="B157" t="s">
        <v>1026</v>
      </c>
      <c r="C157" t="s">
        <v>629</v>
      </c>
      <c r="D157" t="s">
        <v>26</v>
      </c>
      <c r="E157">
        <v>14036</v>
      </c>
      <c r="F157" t="s">
        <v>229</v>
      </c>
      <c r="G157" t="s">
        <v>28</v>
      </c>
      <c r="H157" t="s">
        <v>1048</v>
      </c>
      <c r="I157" s="11">
        <v>390</v>
      </c>
      <c r="J157" t="s">
        <v>216</v>
      </c>
      <c r="K157" t="s">
        <v>468</v>
      </c>
      <c r="L157" t="s">
        <v>469</v>
      </c>
      <c r="M157" t="s">
        <v>1028</v>
      </c>
      <c r="N157" t="s">
        <v>716</v>
      </c>
      <c r="P157" t="s">
        <v>1029</v>
      </c>
      <c r="Q157" t="s">
        <v>810</v>
      </c>
      <c r="R157" t="s">
        <v>37</v>
      </c>
      <c r="U157" t="s">
        <v>939</v>
      </c>
    </row>
    <row r="158" spans="1:21" x14ac:dyDescent="0.25">
      <c r="A158" s="3" t="s">
        <v>1025</v>
      </c>
      <c r="B158" t="s">
        <v>1026</v>
      </c>
      <c r="C158" t="s">
        <v>1050</v>
      </c>
      <c r="D158" t="s">
        <v>26</v>
      </c>
      <c r="E158">
        <v>14036</v>
      </c>
      <c r="F158" t="s">
        <v>229</v>
      </c>
      <c r="G158" t="s">
        <v>28</v>
      </c>
      <c r="H158" t="s">
        <v>139</v>
      </c>
      <c r="I158" s="11">
        <v>298</v>
      </c>
      <c r="J158" t="s">
        <v>389</v>
      </c>
      <c r="K158" t="s">
        <v>468</v>
      </c>
      <c r="L158" t="s">
        <v>469</v>
      </c>
      <c r="M158" t="s">
        <v>1028</v>
      </c>
      <c r="N158" t="s">
        <v>716</v>
      </c>
      <c r="P158" t="s">
        <v>1029</v>
      </c>
      <c r="Q158" t="s">
        <v>810</v>
      </c>
      <c r="R158" t="s">
        <v>37</v>
      </c>
      <c r="U158" t="s">
        <v>939</v>
      </c>
    </row>
    <row r="159" spans="1:21" x14ac:dyDescent="0.25">
      <c r="A159" s="3" t="s">
        <v>1025</v>
      </c>
      <c r="B159" t="s">
        <v>1026</v>
      </c>
      <c r="C159" t="s">
        <v>1052</v>
      </c>
      <c r="D159" t="s">
        <v>26</v>
      </c>
      <c r="E159">
        <v>14036</v>
      </c>
      <c r="F159" t="s">
        <v>229</v>
      </c>
      <c r="G159" t="s">
        <v>28</v>
      </c>
      <c r="H159" t="s">
        <v>459</v>
      </c>
      <c r="I159" s="11">
        <v>549</v>
      </c>
      <c r="J159" t="s">
        <v>1032</v>
      </c>
      <c r="K159" t="s">
        <v>468</v>
      </c>
      <c r="L159" t="s">
        <v>469</v>
      </c>
      <c r="M159" t="s">
        <v>1028</v>
      </c>
      <c r="N159" t="s">
        <v>716</v>
      </c>
      <c r="P159" t="s">
        <v>1029</v>
      </c>
      <c r="Q159" t="s">
        <v>810</v>
      </c>
      <c r="R159" t="s">
        <v>37</v>
      </c>
      <c r="U159" t="s">
        <v>939</v>
      </c>
    </row>
    <row r="160" spans="1:21" x14ac:dyDescent="0.25">
      <c r="A160" t="s">
        <v>938</v>
      </c>
      <c r="C160">
        <v>4</v>
      </c>
      <c r="E160">
        <v>14036</v>
      </c>
      <c r="F160" t="s">
        <v>229</v>
      </c>
      <c r="G160" t="s">
        <v>28</v>
      </c>
      <c r="H160" s="2">
        <v>6042</v>
      </c>
      <c r="I160">
        <v>300</v>
      </c>
      <c r="M160" s="5">
        <v>45392</v>
      </c>
      <c r="N160" s="1" t="s">
        <v>716</v>
      </c>
      <c r="P160" t="s">
        <v>810</v>
      </c>
      <c r="Q160" t="s">
        <v>810</v>
      </c>
      <c r="R160" t="s">
        <v>37</v>
      </c>
      <c r="U160" t="s">
        <v>934</v>
      </c>
    </row>
    <row r="161" spans="1:21" x14ac:dyDescent="0.25">
      <c r="A161" t="s">
        <v>937</v>
      </c>
      <c r="C161">
        <v>4</v>
      </c>
      <c r="E161">
        <v>14036</v>
      </c>
      <c r="F161" t="s">
        <v>229</v>
      </c>
      <c r="G161" t="s">
        <v>28</v>
      </c>
      <c r="H161" s="2">
        <v>6042</v>
      </c>
      <c r="I161">
        <v>280</v>
      </c>
      <c r="M161" s="5">
        <v>45392</v>
      </c>
      <c r="N161" s="1" t="s">
        <v>716</v>
      </c>
      <c r="P161" t="s">
        <v>810</v>
      </c>
      <c r="Q161" t="s">
        <v>810</v>
      </c>
      <c r="R161" t="s">
        <v>37</v>
      </c>
      <c r="U161" t="s">
        <v>934</v>
      </c>
    </row>
    <row r="162" spans="1:21" x14ac:dyDescent="0.25">
      <c r="A162" t="s">
        <v>935</v>
      </c>
      <c r="C162">
        <v>4</v>
      </c>
      <c r="E162">
        <v>14036</v>
      </c>
      <c r="F162" t="s">
        <v>229</v>
      </c>
      <c r="G162" t="s">
        <v>28</v>
      </c>
      <c r="H162" s="2">
        <v>6042</v>
      </c>
      <c r="I162">
        <v>150</v>
      </c>
      <c r="M162" s="5">
        <v>45392</v>
      </c>
      <c r="N162" s="1" t="s">
        <v>716</v>
      </c>
      <c r="P162" t="s">
        <v>810</v>
      </c>
      <c r="Q162" t="s">
        <v>810</v>
      </c>
      <c r="R162" t="s">
        <v>37</v>
      </c>
      <c r="U162" t="s">
        <v>934</v>
      </c>
    </row>
    <row r="163" spans="1:21" x14ac:dyDescent="0.25">
      <c r="A163" t="s">
        <v>938</v>
      </c>
      <c r="C163">
        <v>5</v>
      </c>
      <c r="E163">
        <v>14036</v>
      </c>
      <c r="F163" t="s">
        <v>229</v>
      </c>
      <c r="G163" t="s">
        <v>28</v>
      </c>
      <c r="H163" s="2">
        <v>10000</v>
      </c>
      <c r="I163">
        <v>4</v>
      </c>
      <c r="M163" s="5">
        <v>45392</v>
      </c>
      <c r="N163" s="1" t="s">
        <v>716</v>
      </c>
      <c r="P163" t="s">
        <v>1054</v>
      </c>
      <c r="Q163" s="1" t="s">
        <v>326</v>
      </c>
      <c r="R163" t="s">
        <v>1055</v>
      </c>
      <c r="U163" t="s">
        <v>934</v>
      </c>
    </row>
    <row r="164" spans="1:21" x14ac:dyDescent="0.25">
      <c r="A164" t="s">
        <v>937</v>
      </c>
      <c r="C164">
        <v>5</v>
      </c>
      <c r="E164">
        <v>14036</v>
      </c>
      <c r="F164" t="s">
        <v>229</v>
      </c>
      <c r="G164" t="s">
        <v>28</v>
      </c>
      <c r="H164" s="2">
        <v>10000</v>
      </c>
      <c r="I164">
        <v>4</v>
      </c>
      <c r="M164" s="5">
        <v>45392</v>
      </c>
      <c r="N164" s="1" t="s">
        <v>716</v>
      </c>
      <c r="P164" t="s">
        <v>1054</v>
      </c>
      <c r="Q164" s="1" t="s">
        <v>326</v>
      </c>
      <c r="R164" t="s">
        <v>1055</v>
      </c>
      <c r="U164" t="s">
        <v>934</v>
      </c>
    </row>
    <row r="165" spans="1:21" x14ac:dyDescent="0.25">
      <c r="A165" t="s">
        <v>935</v>
      </c>
      <c r="C165">
        <v>5</v>
      </c>
      <c r="E165">
        <v>14036</v>
      </c>
      <c r="F165" t="s">
        <v>229</v>
      </c>
      <c r="G165" t="s">
        <v>28</v>
      </c>
      <c r="H165" s="2">
        <v>10000</v>
      </c>
      <c r="I165">
        <v>5.8</v>
      </c>
      <c r="M165" s="5">
        <v>45392</v>
      </c>
      <c r="N165" s="1" t="s">
        <v>716</v>
      </c>
      <c r="P165" t="s">
        <v>1054</v>
      </c>
      <c r="Q165" s="1" t="s">
        <v>326</v>
      </c>
      <c r="R165" t="s">
        <v>1055</v>
      </c>
      <c r="U165" t="s">
        <v>934</v>
      </c>
    </row>
    <row r="166" spans="1:21" x14ac:dyDescent="0.25">
      <c r="A166" t="s">
        <v>938</v>
      </c>
      <c r="C166">
        <v>6</v>
      </c>
      <c r="E166">
        <v>14036</v>
      </c>
      <c r="F166" t="s">
        <v>229</v>
      </c>
      <c r="G166" t="s">
        <v>28</v>
      </c>
      <c r="H166" s="2">
        <v>10000</v>
      </c>
      <c r="I166">
        <v>8.94</v>
      </c>
      <c r="M166" s="5">
        <v>45392</v>
      </c>
      <c r="N166" s="1" t="s">
        <v>716</v>
      </c>
      <c r="P166" s="1" t="s">
        <v>1056</v>
      </c>
      <c r="Q166" s="1" t="s">
        <v>365</v>
      </c>
      <c r="R166" t="s">
        <v>1055</v>
      </c>
      <c r="U166" t="s">
        <v>934</v>
      </c>
    </row>
    <row r="167" spans="1:21" x14ac:dyDescent="0.25">
      <c r="A167" t="s">
        <v>937</v>
      </c>
      <c r="C167">
        <v>6</v>
      </c>
      <c r="E167">
        <v>14036</v>
      </c>
      <c r="F167" t="s">
        <v>229</v>
      </c>
      <c r="G167" t="s">
        <v>28</v>
      </c>
      <c r="H167" s="2">
        <v>10000</v>
      </c>
      <c r="I167">
        <v>12</v>
      </c>
      <c r="M167" s="5">
        <v>45392</v>
      </c>
      <c r="N167" s="1" t="s">
        <v>716</v>
      </c>
      <c r="P167" t="s">
        <v>1056</v>
      </c>
      <c r="Q167" s="1" t="s">
        <v>365</v>
      </c>
      <c r="R167" t="s">
        <v>1055</v>
      </c>
      <c r="U167" t="s">
        <v>934</v>
      </c>
    </row>
    <row r="168" spans="1:21" x14ac:dyDescent="0.25">
      <c r="A168" t="s">
        <v>750</v>
      </c>
      <c r="B168" t="s">
        <v>228</v>
      </c>
      <c r="C168" t="s">
        <v>47</v>
      </c>
      <c r="D168" t="s">
        <v>26</v>
      </c>
      <c r="E168">
        <v>27278</v>
      </c>
      <c r="F168" t="s">
        <v>477</v>
      </c>
      <c r="G168" t="s">
        <v>28</v>
      </c>
      <c r="H168" t="s">
        <v>487</v>
      </c>
      <c r="I168" s="11">
        <v>0.05</v>
      </c>
      <c r="J168" t="s">
        <v>232</v>
      </c>
      <c r="K168" t="s">
        <v>233</v>
      </c>
      <c r="L168" t="s">
        <v>234</v>
      </c>
      <c r="M168" t="s">
        <v>235</v>
      </c>
      <c r="N168" t="s">
        <v>716</v>
      </c>
      <c r="P168" t="s">
        <v>751</v>
      </c>
      <c r="Q168" t="s">
        <v>746</v>
      </c>
      <c r="R168" t="s">
        <v>512</v>
      </c>
      <c r="U168" t="s">
        <v>939</v>
      </c>
    </row>
    <row r="169" spans="1:21" hidden="1" x14ac:dyDescent="0.25">
      <c r="A169" t="s">
        <v>843</v>
      </c>
      <c r="B169" t="s">
        <v>228</v>
      </c>
      <c r="C169" t="s">
        <v>79</v>
      </c>
      <c r="D169" t="s">
        <v>26</v>
      </c>
      <c r="E169">
        <v>27278</v>
      </c>
      <c r="F169" t="s">
        <v>477</v>
      </c>
      <c r="G169" t="s">
        <v>28</v>
      </c>
      <c r="H169" t="s">
        <v>484</v>
      </c>
      <c r="I169" s="11">
        <v>0.08</v>
      </c>
      <c r="J169" t="s">
        <v>480</v>
      </c>
      <c r="K169" t="s">
        <v>481</v>
      </c>
      <c r="L169" t="s">
        <v>482</v>
      </c>
      <c r="M169" t="s">
        <v>483</v>
      </c>
      <c r="N169" t="s">
        <v>64</v>
      </c>
      <c r="O169" t="s">
        <v>826</v>
      </c>
      <c r="P169" t="s">
        <v>844</v>
      </c>
      <c r="U169" t="s">
        <v>939</v>
      </c>
    </row>
    <row r="170" spans="1:21" hidden="1" x14ac:dyDescent="0.25">
      <c r="A170" t="s">
        <v>843</v>
      </c>
      <c r="B170" t="s">
        <v>228</v>
      </c>
      <c r="C170" t="s">
        <v>85</v>
      </c>
      <c r="D170" t="s">
        <v>26</v>
      </c>
      <c r="E170">
        <v>27278</v>
      </c>
      <c r="F170" t="s">
        <v>477</v>
      </c>
      <c r="G170" t="s">
        <v>28</v>
      </c>
      <c r="H170" t="s">
        <v>478</v>
      </c>
      <c r="I170" s="11">
        <v>0.06</v>
      </c>
      <c r="J170" t="s">
        <v>480</v>
      </c>
      <c r="K170" t="s">
        <v>481</v>
      </c>
      <c r="L170" t="s">
        <v>482</v>
      </c>
      <c r="M170" t="s">
        <v>483</v>
      </c>
      <c r="N170" t="s">
        <v>64</v>
      </c>
      <c r="O170" t="s">
        <v>826</v>
      </c>
      <c r="P170" t="s">
        <v>844</v>
      </c>
      <c r="U170" t="s">
        <v>939</v>
      </c>
    </row>
    <row r="171" spans="1:21" hidden="1" x14ac:dyDescent="0.25">
      <c r="A171" t="s">
        <v>735</v>
      </c>
      <c r="B171" t="s">
        <v>24</v>
      </c>
      <c r="C171" t="s">
        <v>39</v>
      </c>
      <c r="D171" t="s">
        <v>26</v>
      </c>
      <c r="E171">
        <v>27278</v>
      </c>
      <c r="F171" t="s">
        <v>477</v>
      </c>
      <c r="G171" t="s">
        <v>28</v>
      </c>
      <c r="H171" t="s">
        <v>500</v>
      </c>
      <c r="I171" s="11">
        <v>285</v>
      </c>
      <c r="J171" t="s">
        <v>490</v>
      </c>
      <c r="K171" t="s">
        <v>491</v>
      </c>
      <c r="L171" t="s">
        <v>492</v>
      </c>
      <c r="M171" t="s">
        <v>410</v>
      </c>
      <c r="N171" t="s">
        <v>64</v>
      </c>
      <c r="O171" t="s">
        <v>826</v>
      </c>
      <c r="P171" t="s">
        <v>847</v>
      </c>
      <c r="U171" t="s">
        <v>939</v>
      </c>
    </row>
    <row r="172" spans="1:21" hidden="1" x14ac:dyDescent="0.25">
      <c r="A172" t="s">
        <v>735</v>
      </c>
      <c r="B172" t="s">
        <v>24</v>
      </c>
      <c r="C172" t="s">
        <v>47</v>
      </c>
      <c r="D172" t="s">
        <v>26</v>
      </c>
      <c r="E172">
        <v>27278</v>
      </c>
      <c r="F172" t="s">
        <v>477</v>
      </c>
      <c r="G172" t="s">
        <v>28</v>
      </c>
      <c r="H172" t="s">
        <v>500</v>
      </c>
      <c r="I172" s="11">
        <v>285</v>
      </c>
      <c r="J172" t="s">
        <v>490</v>
      </c>
      <c r="K172" t="s">
        <v>491</v>
      </c>
      <c r="L172" t="s">
        <v>492</v>
      </c>
      <c r="M172" t="s">
        <v>410</v>
      </c>
      <c r="N172" t="s">
        <v>64</v>
      </c>
      <c r="O172" t="s">
        <v>826</v>
      </c>
      <c r="P172" t="s">
        <v>848</v>
      </c>
      <c r="U172" t="s">
        <v>939</v>
      </c>
    </row>
    <row r="173" spans="1:21" x14ac:dyDescent="0.25">
      <c r="A173" t="s">
        <v>735</v>
      </c>
      <c r="B173" t="s">
        <v>24</v>
      </c>
      <c r="C173" t="s">
        <v>25</v>
      </c>
      <c r="D173" t="s">
        <v>26</v>
      </c>
      <c r="E173">
        <v>27278</v>
      </c>
      <c r="F173" t="s">
        <v>477</v>
      </c>
      <c r="G173" t="s">
        <v>28</v>
      </c>
      <c r="H173" t="s">
        <v>443</v>
      </c>
      <c r="I173" s="11">
        <v>900</v>
      </c>
      <c r="J173" t="s">
        <v>490</v>
      </c>
      <c r="K173" t="s">
        <v>491</v>
      </c>
      <c r="L173" t="s">
        <v>492</v>
      </c>
      <c r="M173" t="s">
        <v>410</v>
      </c>
      <c r="N173" t="s">
        <v>716</v>
      </c>
      <c r="P173" t="s">
        <v>804</v>
      </c>
      <c r="Q173" t="s">
        <v>65</v>
      </c>
      <c r="R173" t="s">
        <v>37</v>
      </c>
      <c r="U173" t="s">
        <v>939</v>
      </c>
    </row>
    <row r="174" spans="1:21" x14ac:dyDescent="0.25">
      <c r="A174" t="s">
        <v>735</v>
      </c>
      <c r="B174" t="s">
        <v>24</v>
      </c>
      <c r="C174" t="s">
        <v>67</v>
      </c>
      <c r="D174" t="s">
        <v>26</v>
      </c>
      <c r="E174">
        <v>27278</v>
      </c>
      <c r="F174" t="s">
        <v>477</v>
      </c>
      <c r="G174" t="s">
        <v>28</v>
      </c>
      <c r="H174" t="s">
        <v>489</v>
      </c>
      <c r="I174" s="11">
        <v>0.4</v>
      </c>
      <c r="J174" t="s">
        <v>490</v>
      </c>
      <c r="K174" t="s">
        <v>491</v>
      </c>
      <c r="L174" t="s">
        <v>492</v>
      </c>
      <c r="M174" t="s">
        <v>410</v>
      </c>
      <c r="N174" t="s">
        <v>716</v>
      </c>
      <c r="P174" t="s">
        <v>756</v>
      </c>
      <c r="Q174" t="s">
        <v>746</v>
      </c>
      <c r="R174" t="s">
        <v>183</v>
      </c>
      <c r="U174" t="s">
        <v>939</v>
      </c>
    </row>
    <row r="175" spans="1:21" x14ac:dyDescent="0.25">
      <c r="A175" t="s">
        <v>735</v>
      </c>
      <c r="B175" t="s">
        <v>24</v>
      </c>
      <c r="C175" t="s">
        <v>58</v>
      </c>
      <c r="D175" t="s">
        <v>26</v>
      </c>
      <c r="E175">
        <v>27278</v>
      </c>
      <c r="F175" t="s">
        <v>477</v>
      </c>
      <c r="G175" t="s">
        <v>28</v>
      </c>
      <c r="H175" t="s">
        <v>493</v>
      </c>
      <c r="I175" s="11">
        <v>0.65</v>
      </c>
      <c r="J175" t="s">
        <v>490</v>
      </c>
      <c r="K175" t="s">
        <v>491</v>
      </c>
      <c r="L175" t="s">
        <v>492</v>
      </c>
      <c r="M175" t="s">
        <v>410</v>
      </c>
      <c r="N175" t="s">
        <v>716</v>
      </c>
      <c r="P175" t="s">
        <v>736</v>
      </c>
      <c r="Q175" t="s">
        <v>737</v>
      </c>
      <c r="R175" t="s">
        <v>183</v>
      </c>
      <c r="U175" t="s">
        <v>939</v>
      </c>
    </row>
    <row r="176" spans="1:21" hidden="1" x14ac:dyDescent="0.25">
      <c r="A176" t="s">
        <v>735</v>
      </c>
      <c r="B176" t="s">
        <v>24</v>
      </c>
      <c r="C176" t="s">
        <v>69</v>
      </c>
      <c r="D176" t="s">
        <v>26</v>
      </c>
      <c r="E176">
        <v>27278</v>
      </c>
      <c r="F176" t="s">
        <v>477</v>
      </c>
      <c r="G176" t="s">
        <v>28</v>
      </c>
      <c r="H176" t="s">
        <v>495</v>
      </c>
      <c r="I176" s="11">
        <v>4</v>
      </c>
      <c r="J176" t="s">
        <v>490</v>
      </c>
      <c r="K176" t="s">
        <v>491</v>
      </c>
      <c r="L176" t="s">
        <v>492</v>
      </c>
      <c r="M176" t="s">
        <v>410</v>
      </c>
      <c r="N176" t="s">
        <v>64</v>
      </c>
      <c r="O176" t="s">
        <v>792</v>
      </c>
      <c r="P176" t="s">
        <v>812</v>
      </c>
      <c r="Q176" t="s">
        <v>36</v>
      </c>
      <c r="R176" t="s">
        <v>306</v>
      </c>
      <c r="U176" t="s">
        <v>939</v>
      </c>
    </row>
    <row r="177" spans="1:21" x14ac:dyDescent="0.25">
      <c r="A177" t="s">
        <v>735</v>
      </c>
      <c r="B177" t="s">
        <v>24</v>
      </c>
      <c r="C177" t="s">
        <v>101</v>
      </c>
      <c r="D177" t="s">
        <v>26</v>
      </c>
      <c r="E177">
        <v>27278</v>
      </c>
      <c r="F177" t="s">
        <v>477</v>
      </c>
      <c r="G177" t="s">
        <v>28</v>
      </c>
      <c r="H177" t="s">
        <v>467</v>
      </c>
      <c r="I177" s="11">
        <v>5.15</v>
      </c>
      <c r="J177" t="s">
        <v>490</v>
      </c>
      <c r="K177" t="s">
        <v>491</v>
      </c>
      <c r="L177" t="s">
        <v>492</v>
      </c>
      <c r="M177" t="s">
        <v>410</v>
      </c>
      <c r="N177" t="s">
        <v>716</v>
      </c>
      <c r="P177" t="s">
        <v>797</v>
      </c>
      <c r="Q177" t="s">
        <v>46</v>
      </c>
      <c r="R177" t="s">
        <v>362</v>
      </c>
      <c r="U177" t="s">
        <v>939</v>
      </c>
    </row>
    <row r="178" spans="1:21" hidden="1" x14ac:dyDescent="0.25">
      <c r="A178" t="s">
        <v>735</v>
      </c>
      <c r="B178" t="s">
        <v>24</v>
      </c>
      <c r="C178" t="s">
        <v>90</v>
      </c>
      <c r="D178" t="s">
        <v>26</v>
      </c>
      <c r="E178">
        <v>27278</v>
      </c>
      <c r="F178" t="s">
        <v>477</v>
      </c>
      <c r="G178" t="s">
        <v>28</v>
      </c>
      <c r="H178" t="s">
        <v>451</v>
      </c>
      <c r="I178" s="11">
        <v>150</v>
      </c>
      <c r="J178" t="s">
        <v>490</v>
      </c>
      <c r="K178" t="s">
        <v>491</v>
      </c>
      <c r="L178" t="s">
        <v>492</v>
      </c>
      <c r="M178" t="s">
        <v>410</v>
      </c>
      <c r="N178" t="s">
        <v>64</v>
      </c>
      <c r="O178" t="s">
        <v>792</v>
      </c>
      <c r="P178" t="s">
        <v>820</v>
      </c>
      <c r="Q178" t="s">
        <v>83</v>
      </c>
      <c r="R178" t="s">
        <v>66</v>
      </c>
      <c r="U178" t="s">
        <v>939</v>
      </c>
    </row>
    <row r="179" spans="1:21" hidden="1" x14ac:dyDescent="0.25">
      <c r="A179" t="s">
        <v>735</v>
      </c>
      <c r="B179" t="s">
        <v>24</v>
      </c>
      <c r="C179" t="s">
        <v>79</v>
      </c>
      <c r="D179" t="s">
        <v>26</v>
      </c>
      <c r="E179">
        <v>27278</v>
      </c>
      <c r="F179" t="s">
        <v>477</v>
      </c>
      <c r="G179" t="s">
        <v>28</v>
      </c>
      <c r="H179" t="s">
        <v>451</v>
      </c>
      <c r="I179" s="11">
        <v>195</v>
      </c>
      <c r="J179" t="s">
        <v>490</v>
      </c>
      <c r="K179" t="s">
        <v>491</v>
      </c>
      <c r="L179" t="s">
        <v>492</v>
      </c>
      <c r="M179" t="s">
        <v>410</v>
      </c>
      <c r="N179" t="s">
        <v>64</v>
      </c>
      <c r="O179" t="s">
        <v>826</v>
      </c>
      <c r="P179" t="s">
        <v>849</v>
      </c>
      <c r="U179" t="s">
        <v>939</v>
      </c>
    </row>
    <row r="180" spans="1:21" hidden="1" x14ac:dyDescent="0.25">
      <c r="A180" t="s">
        <v>735</v>
      </c>
      <c r="B180" t="s">
        <v>24</v>
      </c>
      <c r="C180" t="s">
        <v>85</v>
      </c>
      <c r="D180" t="s">
        <v>26</v>
      </c>
      <c r="E180">
        <v>27278</v>
      </c>
      <c r="F180" t="s">
        <v>477</v>
      </c>
      <c r="G180" t="s">
        <v>28</v>
      </c>
      <c r="H180" t="s">
        <v>459</v>
      </c>
      <c r="I180" s="11">
        <v>780</v>
      </c>
      <c r="J180" t="s">
        <v>490</v>
      </c>
      <c r="K180" t="s">
        <v>491</v>
      </c>
      <c r="L180" t="s">
        <v>492</v>
      </c>
      <c r="M180" t="s">
        <v>410</v>
      </c>
      <c r="N180" t="s">
        <v>64</v>
      </c>
      <c r="O180" t="s">
        <v>826</v>
      </c>
      <c r="P180" t="s">
        <v>850</v>
      </c>
      <c r="U180" t="s">
        <v>939</v>
      </c>
    </row>
    <row r="181" spans="1:21" hidden="1" x14ac:dyDescent="0.25">
      <c r="A181" t="s">
        <v>735</v>
      </c>
      <c r="B181" t="s">
        <v>24</v>
      </c>
      <c r="C181" t="s">
        <v>71</v>
      </c>
      <c r="D181" t="s">
        <v>26</v>
      </c>
      <c r="E181">
        <v>27278</v>
      </c>
      <c r="F181" t="s">
        <v>477</v>
      </c>
      <c r="G181" t="s">
        <v>28</v>
      </c>
      <c r="H181" t="s">
        <v>124</v>
      </c>
      <c r="I181" s="11">
        <v>200</v>
      </c>
      <c r="J181" t="s">
        <v>490</v>
      </c>
      <c r="K181" t="s">
        <v>491</v>
      </c>
      <c r="L181" t="s">
        <v>492</v>
      </c>
      <c r="M181" t="s">
        <v>410</v>
      </c>
      <c r="N181" t="s">
        <v>64</v>
      </c>
      <c r="O181" t="s">
        <v>826</v>
      </c>
      <c r="P181" t="s">
        <v>851</v>
      </c>
      <c r="U181" t="s">
        <v>939</v>
      </c>
    </row>
    <row r="182" spans="1:21" hidden="1" x14ac:dyDescent="0.25">
      <c r="A182" t="s">
        <v>735</v>
      </c>
      <c r="B182" t="s">
        <v>24</v>
      </c>
      <c r="C182" t="s">
        <v>464</v>
      </c>
      <c r="D182" t="s">
        <v>26</v>
      </c>
      <c r="E182">
        <v>27278</v>
      </c>
      <c r="F182" t="s">
        <v>477</v>
      </c>
      <c r="G182" t="s">
        <v>28</v>
      </c>
      <c r="H182" t="s">
        <v>504</v>
      </c>
      <c r="I182" s="11">
        <v>950</v>
      </c>
      <c r="J182" t="s">
        <v>490</v>
      </c>
      <c r="K182" t="s">
        <v>491</v>
      </c>
      <c r="L182" t="s">
        <v>492</v>
      </c>
      <c r="M182" t="s">
        <v>410</v>
      </c>
      <c r="N182" t="s">
        <v>64</v>
      </c>
      <c r="O182" t="s">
        <v>826</v>
      </c>
      <c r="P182" t="s">
        <v>852</v>
      </c>
      <c r="U182" t="s">
        <v>939</v>
      </c>
    </row>
    <row r="183" spans="1:21" x14ac:dyDescent="0.25">
      <c r="A183" t="s">
        <v>773</v>
      </c>
      <c r="B183" t="s">
        <v>578</v>
      </c>
      <c r="C183" t="s">
        <v>39</v>
      </c>
      <c r="D183" t="s">
        <v>26</v>
      </c>
      <c r="E183">
        <v>27278</v>
      </c>
      <c r="F183" t="s">
        <v>477</v>
      </c>
      <c r="G183" t="s">
        <v>28</v>
      </c>
      <c r="H183" t="s">
        <v>579</v>
      </c>
      <c r="I183" s="11">
        <v>0.3</v>
      </c>
      <c r="J183" t="s">
        <v>580</v>
      </c>
      <c r="K183" t="s">
        <v>32</v>
      </c>
      <c r="L183" t="s">
        <v>581</v>
      </c>
      <c r="M183" t="s">
        <v>582</v>
      </c>
      <c r="N183" t="s">
        <v>716</v>
      </c>
      <c r="P183" t="s">
        <v>746</v>
      </c>
      <c r="Q183" t="s">
        <v>746</v>
      </c>
      <c r="R183" t="s">
        <v>461</v>
      </c>
      <c r="U183" t="s">
        <v>939</v>
      </c>
    </row>
    <row r="184" spans="1:21" x14ac:dyDescent="0.25">
      <c r="A184" t="s">
        <v>773</v>
      </c>
      <c r="B184" t="s">
        <v>578</v>
      </c>
      <c r="C184" t="s">
        <v>47</v>
      </c>
      <c r="D184" t="s">
        <v>26</v>
      </c>
      <c r="E184">
        <v>27278</v>
      </c>
      <c r="F184" t="s">
        <v>477</v>
      </c>
      <c r="G184" t="s">
        <v>28</v>
      </c>
      <c r="H184" t="s">
        <v>583</v>
      </c>
      <c r="I184" s="11">
        <v>0.4</v>
      </c>
      <c r="J184" t="s">
        <v>580</v>
      </c>
      <c r="K184" t="s">
        <v>32</v>
      </c>
      <c r="L184" t="s">
        <v>581</v>
      </c>
      <c r="M184" t="s">
        <v>582</v>
      </c>
      <c r="N184" t="s">
        <v>716</v>
      </c>
      <c r="P184" t="s">
        <v>746</v>
      </c>
      <c r="Q184" t="s">
        <v>746</v>
      </c>
      <c r="R184" t="s">
        <v>461</v>
      </c>
      <c r="U184" t="s">
        <v>939</v>
      </c>
    </row>
    <row r="185" spans="1:21" x14ac:dyDescent="0.25">
      <c r="A185" t="s">
        <v>773</v>
      </c>
      <c r="B185" t="s">
        <v>578</v>
      </c>
      <c r="C185" t="s">
        <v>25</v>
      </c>
      <c r="D185" t="s">
        <v>26</v>
      </c>
      <c r="E185">
        <v>27278</v>
      </c>
      <c r="F185" t="s">
        <v>477</v>
      </c>
      <c r="G185" t="s">
        <v>28</v>
      </c>
      <c r="H185" t="s">
        <v>583</v>
      </c>
      <c r="I185" s="11">
        <v>0.4</v>
      </c>
      <c r="J185" t="s">
        <v>580</v>
      </c>
      <c r="K185" t="s">
        <v>32</v>
      </c>
      <c r="L185" t="s">
        <v>581</v>
      </c>
      <c r="M185" t="s">
        <v>582</v>
      </c>
      <c r="N185" t="s">
        <v>716</v>
      </c>
      <c r="P185" t="s">
        <v>746</v>
      </c>
      <c r="Q185" t="s">
        <v>746</v>
      </c>
      <c r="R185" t="s">
        <v>461</v>
      </c>
      <c r="U185" t="s">
        <v>939</v>
      </c>
    </row>
    <row r="186" spans="1:21" x14ac:dyDescent="0.25">
      <c r="A186" t="s">
        <v>773</v>
      </c>
      <c r="B186" t="s">
        <v>578</v>
      </c>
      <c r="C186" t="s">
        <v>67</v>
      </c>
      <c r="D186" t="s">
        <v>26</v>
      </c>
      <c r="E186">
        <v>27278</v>
      </c>
      <c r="F186" t="s">
        <v>477</v>
      </c>
      <c r="G186" t="s">
        <v>28</v>
      </c>
      <c r="H186" t="s">
        <v>448</v>
      </c>
      <c r="I186" s="11">
        <v>0.4</v>
      </c>
      <c r="J186" t="s">
        <v>580</v>
      </c>
      <c r="K186" t="s">
        <v>32</v>
      </c>
      <c r="L186" t="s">
        <v>581</v>
      </c>
      <c r="M186" t="s">
        <v>582</v>
      </c>
      <c r="N186" t="s">
        <v>716</v>
      </c>
      <c r="P186" t="s">
        <v>746</v>
      </c>
      <c r="Q186" t="s">
        <v>746</v>
      </c>
      <c r="R186" t="s">
        <v>461</v>
      </c>
      <c r="U186" t="s">
        <v>939</v>
      </c>
    </row>
    <row r="187" spans="1:21" hidden="1" x14ac:dyDescent="0.25">
      <c r="A187" t="s">
        <v>840</v>
      </c>
      <c r="B187" t="s">
        <v>709</v>
      </c>
      <c r="C187" t="s">
        <v>39</v>
      </c>
      <c r="D187" t="s">
        <v>26</v>
      </c>
      <c r="E187">
        <v>27278</v>
      </c>
      <c r="F187" t="s">
        <v>477</v>
      </c>
      <c r="G187" t="s">
        <v>28</v>
      </c>
      <c r="H187" t="s">
        <v>110</v>
      </c>
      <c r="I187" s="11">
        <v>2380000</v>
      </c>
      <c r="J187" t="s">
        <v>216</v>
      </c>
      <c r="K187" t="s">
        <v>711</v>
      </c>
      <c r="L187" t="s">
        <v>712</v>
      </c>
      <c r="M187" t="s">
        <v>555</v>
      </c>
      <c r="N187" t="s">
        <v>64</v>
      </c>
      <c r="O187" t="s">
        <v>841</v>
      </c>
      <c r="R187" t="s">
        <v>183</v>
      </c>
      <c r="U187" t="s">
        <v>939</v>
      </c>
    </row>
    <row r="188" spans="1:21" hidden="1" x14ac:dyDescent="0.25">
      <c r="A188" t="s">
        <v>877</v>
      </c>
      <c r="B188" t="s">
        <v>100</v>
      </c>
      <c r="C188" t="s">
        <v>58</v>
      </c>
      <c r="D188" t="s">
        <v>26</v>
      </c>
      <c r="E188">
        <v>27278</v>
      </c>
      <c r="F188" t="s">
        <v>477</v>
      </c>
      <c r="G188" t="s">
        <v>28</v>
      </c>
      <c r="H188" t="s">
        <v>550</v>
      </c>
      <c r="I188" s="11">
        <v>70966.67</v>
      </c>
      <c r="J188" t="s">
        <v>552</v>
      </c>
      <c r="K188" t="s">
        <v>553</v>
      </c>
      <c r="L188" t="s">
        <v>554</v>
      </c>
      <c r="M188" t="s">
        <v>555</v>
      </c>
      <c r="N188" t="s">
        <v>64</v>
      </c>
      <c r="O188" t="s">
        <v>878</v>
      </c>
      <c r="P188" t="s">
        <v>879</v>
      </c>
      <c r="U188" t="s">
        <v>939</v>
      </c>
    </row>
    <row r="189" spans="1:21" hidden="1" x14ac:dyDescent="0.25">
      <c r="A189" t="s">
        <v>877</v>
      </c>
      <c r="B189" t="s">
        <v>100</v>
      </c>
      <c r="C189" t="s">
        <v>69</v>
      </c>
      <c r="D189" t="s">
        <v>26</v>
      </c>
      <c r="E189">
        <v>27278</v>
      </c>
      <c r="F189" t="s">
        <v>477</v>
      </c>
      <c r="G189" t="s">
        <v>28</v>
      </c>
      <c r="H189" t="s">
        <v>134</v>
      </c>
      <c r="I189" s="11">
        <v>76800</v>
      </c>
      <c r="J189" t="s">
        <v>552</v>
      </c>
      <c r="K189" t="s">
        <v>553</v>
      </c>
      <c r="L189" t="s">
        <v>554</v>
      </c>
      <c r="M189" t="s">
        <v>555</v>
      </c>
      <c r="N189" t="s">
        <v>64</v>
      </c>
      <c r="O189" t="s">
        <v>878</v>
      </c>
      <c r="P189" t="s">
        <v>880</v>
      </c>
      <c r="U189" t="s">
        <v>939</v>
      </c>
    </row>
    <row r="190" spans="1:21" x14ac:dyDescent="0.25">
      <c r="A190" t="s">
        <v>719</v>
      </c>
      <c r="B190" t="s">
        <v>157</v>
      </c>
      <c r="C190" t="s">
        <v>79</v>
      </c>
      <c r="D190" t="s">
        <v>26</v>
      </c>
      <c r="E190">
        <v>27278</v>
      </c>
      <c r="F190" t="s">
        <v>477</v>
      </c>
      <c r="G190" t="s">
        <v>28</v>
      </c>
      <c r="H190" t="s">
        <v>632</v>
      </c>
      <c r="I190" s="11">
        <v>0.1</v>
      </c>
      <c r="J190" t="s">
        <v>160</v>
      </c>
      <c r="K190" t="s">
        <v>161</v>
      </c>
      <c r="L190" t="s">
        <v>162</v>
      </c>
      <c r="M190" t="s">
        <v>163</v>
      </c>
      <c r="N190" t="s">
        <v>716</v>
      </c>
      <c r="P190" t="s">
        <v>774</v>
      </c>
      <c r="Q190" t="s">
        <v>746</v>
      </c>
      <c r="R190" t="s">
        <v>461</v>
      </c>
      <c r="U190" t="s">
        <v>939</v>
      </c>
    </row>
    <row r="191" spans="1:21" x14ac:dyDescent="0.25">
      <c r="A191" t="s">
        <v>719</v>
      </c>
      <c r="B191" t="s">
        <v>157</v>
      </c>
      <c r="C191" t="s">
        <v>85</v>
      </c>
      <c r="D191" t="s">
        <v>26</v>
      </c>
      <c r="E191">
        <v>27278</v>
      </c>
      <c r="F191" t="s">
        <v>477</v>
      </c>
      <c r="G191" t="s">
        <v>28</v>
      </c>
      <c r="H191" t="s">
        <v>631</v>
      </c>
      <c r="I191" s="11">
        <v>0.1</v>
      </c>
      <c r="J191" t="s">
        <v>160</v>
      </c>
      <c r="K191" t="s">
        <v>161</v>
      </c>
      <c r="L191" t="s">
        <v>162</v>
      </c>
      <c r="M191" t="s">
        <v>163</v>
      </c>
      <c r="N191" t="s">
        <v>716</v>
      </c>
      <c r="P191" t="s">
        <v>775</v>
      </c>
      <c r="Q191" t="s">
        <v>746</v>
      </c>
      <c r="R191" t="s">
        <v>461</v>
      </c>
      <c r="U191" t="s">
        <v>939</v>
      </c>
    </row>
    <row r="192" spans="1:21" x14ac:dyDescent="0.25">
      <c r="A192" t="s">
        <v>722</v>
      </c>
      <c r="B192" t="s">
        <v>397</v>
      </c>
      <c r="C192" t="s">
        <v>39</v>
      </c>
      <c r="D192" t="s">
        <v>26</v>
      </c>
      <c r="E192">
        <v>27278</v>
      </c>
      <c r="F192" t="s">
        <v>477</v>
      </c>
      <c r="G192" t="s">
        <v>28</v>
      </c>
      <c r="H192" t="s">
        <v>601</v>
      </c>
      <c r="I192" s="11">
        <v>0.18</v>
      </c>
      <c r="J192" t="s">
        <v>603</v>
      </c>
      <c r="K192" t="s">
        <v>441</v>
      </c>
      <c r="L192" t="s">
        <v>604</v>
      </c>
      <c r="M192" t="s">
        <v>333</v>
      </c>
      <c r="N192" t="s">
        <v>716</v>
      </c>
      <c r="P192" t="s">
        <v>759</v>
      </c>
      <c r="Q192" t="s">
        <v>746</v>
      </c>
      <c r="R192" t="s">
        <v>183</v>
      </c>
      <c r="U192" t="s">
        <v>939</v>
      </c>
    </row>
    <row r="193" spans="1:21" x14ac:dyDescent="0.25">
      <c r="A193" t="s">
        <v>722</v>
      </c>
      <c r="B193" t="s">
        <v>397</v>
      </c>
      <c r="C193" t="s">
        <v>47</v>
      </c>
      <c r="D193" t="s">
        <v>26</v>
      </c>
      <c r="E193">
        <v>27278</v>
      </c>
      <c r="F193" t="s">
        <v>477</v>
      </c>
      <c r="G193" t="s">
        <v>28</v>
      </c>
      <c r="H193" t="s">
        <v>495</v>
      </c>
      <c r="I193" s="11">
        <v>0.53</v>
      </c>
      <c r="J193" t="s">
        <v>603</v>
      </c>
      <c r="K193" t="s">
        <v>441</v>
      </c>
      <c r="L193" t="s">
        <v>604</v>
      </c>
      <c r="M193" t="s">
        <v>333</v>
      </c>
      <c r="N193" t="s">
        <v>716</v>
      </c>
      <c r="P193" t="s">
        <v>740</v>
      </c>
      <c r="Q193" t="s">
        <v>737</v>
      </c>
      <c r="R193" t="s">
        <v>183</v>
      </c>
      <c r="U193" t="s">
        <v>939</v>
      </c>
    </row>
    <row r="194" spans="1:21" x14ac:dyDescent="0.25">
      <c r="A194" t="s">
        <v>722</v>
      </c>
      <c r="B194" t="s">
        <v>397</v>
      </c>
      <c r="C194" t="s">
        <v>25</v>
      </c>
      <c r="D194" t="s">
        <v>26</v>
      </c>
      <c r="E194">
        <v>27278</v>
      </c>
      <c r="F194" t="s">
        <v>477</v>
      </c>
      <c r="G194" t="s">
        <v>28</v>
      </c>
      <c r="H194" t="s">
        <v>29</v>
      </c>
      <c r="I194" s="11">
        <v>3.49</v>
      </c>
      <c r="J194" t="s">
        <v>603</v>
      </c>
      <c r="K194" t="s">
        <v>441</v>
      </c>
      <c r="L194" t="s">
        <v>604</v>
      </c>
      <c r="M194" t="s">
        <v>333</v>
      </c>
      <c r="N194" t="s">
        <v>716</v>
      </c>
      <c r="P194" t="s">
        <v>723</v>
      </c>
      <c r="Q194" t="s">
        <v>721</v>
      </c>
      <c r="R194" t="s">
        <v>183</v>
      </c>
      <c r="U194" t="s">
        <v>939</v>
      </c>
    </row>
    <row r="195" spans="1:21" hidden="1" x14ac:dyDescent="0.25">
      <c r="A195" t="s">
        <v>722</v>
      </c>
      <c r="B195" t="s">
        <v>397</v>
      </c>
      <c r="C195" t="s">
        <v>67</v>
      </c>
      <c r="D195" t="s">
        <v>26</v>
      </c>
      <c r="E195">
        <v>27278</v>
      </c>
      <c r="F195" t="s">
        <v>477</v>
      </c>
      <c r="G195" t="s">
        <v>28</v>
      </c>
      <c r="H195" t="s">
        <v>130</v>
      </c>
      <c r="I195" s="11">
        <v>68490</v>
      </c>
      <c r="J195" t="s">
        <v>603</v>
      </c>
      <c r="K195" t="s">
        <v>441</v>
      </c>
      <c r="L195" t="s">
        <v>604</v>
      </c>
      <c r="M195" t="s">
        <v>333</v>
      </c>
      <c r="N195" t="s">
        <v>64</v>
      </c>
      <c r="O195" t="s">
        <v>826</v>
      </c>
      <c r="P195" t="s">
        <v>902</v>
      </c>
      <c r="U195" t="s">
        <v>939</v>
      </c>
    </row>
    <row r="196" spans="1:21" hidden="1" x14ac:dyDescent="0.25">
      <c r="A196" t="s">
        <v>722</v>
      </c>
      <c r="B196" t="s">
        <v>397</v>
      </c>
      <c r="C196" t="s">
        <v>58</v>
      </c>
      <c r="D196" t="s">
        <v>26</v>
      </c>
      <c r="E196">
        <v>27278</v>
      </c>
      <c r="F196" t="s">
        <v>477</v>
      </c>
      <c r="G196" t="s">
        <v>28</v>
      </c>
      <c r="H196" t="s">
        <v>430</v>
      </c>
      <c r="I196" s="11">
        <v>76900</v>
      </c>
      <c r="J196" t="s">
        <v>603</v>
      </c>
      <c r="K196" t="s">
        <v>441</v>
      </c>
      <c r="L196" t="s">
        <v>604</v>
      </c>
      <c r="M196" t="s">
        <v>333</v>
      </c>
      <c r="N196" t="s">
        <v>64</v>
      </c>
      <c r="O196" t="s">
        <v>826</v>
      </c>
      <c r="P196" t="s">
        <v>902</v>
      </c>
      <c r="U196" t="s">
        <v>939</v>
      </c>
    </row>
    <row r="197" spans="1:21" hidden="1" x14ac:dyDescent="0.25">
      <c r="A197" t="s">
        <v>722</v>
      </c>
      <c r="B197" t="s">
        <v>397</v>
      </c>
      <c r="C197" t="s">
        <v>69</v>
      </c>
      <c r="D197" t="s">
        <v>26</v>
      </c>
      <c r="E197">
        <v>27278</v>
      </c>
      <c r="F197" t="s">
        <v>477</v>
      </c>
      <c r="G197" t="s">
        <v>28</v>
      </c>
      <c r="H197" t="s">
        <v>110</v>
      </c>
      <c r="I197" s="11">
        <v>49880</v>
      </c>
      <c r="J197" t="s">
        <v>603</v>
      </c>
      <c r="K197" t="s">
        <v>441</v>
      </c>
      <c r="L197" t="s">
        <v>604</v>
      </c>
      <c r="M197" t="s">
        <v>333</v>
      </c>
      <c r="N197" t="s">
        <v>64</v>
      </c>
      <c r="O197" t="s">
        <v>826</v>
      </c>
      <c r="P197" t="s">
        <v>903</v>
      </c>
      <c r="U197" t="s">
        <v>939</v>
      </c>
    </row>
    <row r="198" spans="1:21" hidden="1" x14ac:dyDescent="0.25">
      <c r="A198" t="s">
        <v>722</v>
      </c>
      <c r="B198" t="s">
        <v>397</v>
      </c>
      <c r="C198" t="s">
        <v>101</v>
      </c>
      <c r="D198" t="s">
        <v>26</v>
      </c>
      <c r="E198">
        <v>27278</v>
      </c>
      <c r="F198" t="s">
        <v>477</v>
      </c>
      <c r="G198" t="s">
        <v>28</v>
      </c>
      <c r="H198" t="s">
        <v>258</v>
      </c>
      <c r="I198" s="11">
        <v>51.34</v>
      </c>
      <c r="J198" t="s">
        <v>603</v>
      </c>
      <c r="K198" t="s">
        <v>441</v>
      </c>
      <c r="L198" t="s">
        <v>604</v>
      </c>
      <c r="M198" t="s">
        <v>333</v>
      </c>
      <c r="N198" t="s">
        <v>64</v>
      </c>
      <c r="O198" t="s">
        <v>826</v>
      </c>
      <c r="P198" t="s">
        <v>904</v>
      </c>
      <c r="U198" t="s">
        <v>939</v>
      </c>
    </row>
    <row r="199" spans="1:21" hidden="1" x14ac:dyDescent="0.25">
      <c r="A199" t="s">
        <v>722</v>
      </c>
      <c r="B199" t="s">
        <v>397</v>
      </c>
      <c r="C199" t="s">
        <v>90</v>
      </c>
      <c r="D199" t="s">
        <v>26</v>
      </c>
      <c r="E199">
        <v>27278</v>
      </c>
      <c r="F199" t="s">
        <v>477</v>
      </c>
      <c r="G199" t="s">
        <v>28</v>
      </c>
      <c r="H199" t="s">
        <v>609</v>
      </c>
      <c r="I199" s="11">
        <v>90</v>
      </c>
      <c r="J199" t="s">
        <v>603</v>
      </c>
      <c r="K199" t="s">
        <v>441</v>
      </c>
      <c r="L199" t="s">
        <v>604</v>
      </c>
      <c r="M199" t="s">
        <v>333</v>
      </c>
      <c r="N199" t="s">
        <v>64</v>
      </c>
      <c r="O199" t="s">
        <v>826</v>
      </c>
      <c r="P199" t="s">
        <v>905</v>
      </c>
      <c r="U199" t="s">
        <v>939</v>
      </c>
    </row>
    <row r="200" spans="1:21" hidden="1" x14ac:dyDescent="0.25">
      <c r="A200" t="s">
        <v>722</v>
      </c>
      <c r="B200" t="s">
        <v>397</v>
      </c>
      <c r="C200" t="s">
        <v>79</v>
      </c>
      <c r="D200" t="s">
        <v>26</v>
      </c>
      <c r="E200">
        <v>27278</v>
      </c>
      <c r="F200" t="s">
        <v>477</v>
      </c>
      <c r="G200" t="s">
        <v>28</v>
      </c>
      <c r="H200" t="s">
        <v>605</v>
      </c>
      <c r="I200" s="11">
        <v>0.28999999999999998</v>
      </c>
      <c r="J200" t="s">
        <v>603</v>
      </c>
      <c r="K200" t="s">
        <v>441</v>
      </c>
      <c r="L200" t="s">
        <v>604</v>
      </c>
      <c r="M200" t="s">
        <v>333</v>
      </c>
      <c r="N200" t="s">
        <v>64</v>
      </c>
      <c r="O200" t="s">
        <v>826</v>
      </c>
      <c r="P200" t="s">
        <v>906</v>
      </c>
      <c r="U200" t="s">
        <v>939</v>
      </c>
    </row>
    <row r="201" spans="1:21" hidden="1" x14ac:dyDescent="0.25">
      <c r="A201" t="s">
        <v>856</v>
      </c>
      <c r="B201" t="s">
        <v>260</v>
      </c>
      <c r="C201" t="s">
        <v>39</v>
      </c>
      <c r="D201" t="s">
        <v>26</v>
      </c>
      <c r="E201">
        <v>27278</v>
      </c>
      <c r="F201" t="s">
        <v>477</v>
      </c>
      <c r="G201" t="s">
        <v>28</v>
      </c>
      <c r="H201" t="s">
        <v>110</v>
      </c>
      <c r="I201" s="11">
        <v>204900</v>
      </c>
      <c r="J201" t="s">
        <v>369</v>
      </c>
      <c r="K201" t="s">
        <v>522</v>
      </c>
      <c r="L201" t="s">
        <v>523</v>
      </c>
      <c r="M201" t="s">
        <v>524</v>
      </c>
      <c r="N201" t="s">
        <v>64</v>
      </c>
      <c r="O201" t="s">
        <v>846</v>
      </c>
      <c r="P201" t="s">
        <v>857</v>
      </c>
      <c r="U201" t="s">
        <v>939</v>
      </c>
    </row>
    <row r="202" spans="1:21" hidden="1" x14ac:dyDescent="0.25">
      <c r="A202" t="s">
        <v>923</v>
      </c>
      <c r="B202" t="s">
        <v>684</v>
      </c>
      <c r="C202" t="s">
        <v>39</v>
      </c>
      <c r="D202" t="s">
        <v>26</v>
      </c>
      <c r="E202">
        <v>27278</v>
      </c>
      <c r="F202" t="s">
        <v>477</v>
      </c>
      <c r="G202" t="s">
        <v>28</v>
      </c>
      <c r="H202" t="s">
        <v>110</v>
      </c>
      <c r="I202" s="11">
        <v>150000</v>
      </c>
      <c r="J202" t="s">
        <v>686</v>
      </c>
      <c r="K202" t="s">
        <v>446</v>
      </c>
      <c r="L202" t="s">
        <v>447</v>
      </c>
      <c r="M202" t="s">
        <v>687</v>
      </c>
      <c r="N202" t="s">
        <v>64</v>
      </c>
      <c r="O202" t="s">
        <v>826</v>
      </c>
      <c r="P202" t="s">
        <v>924</v>
      </c>
      <c r="U202" t="s">
        <v>939</v>
      </c>
    </row>
    <row r="203" spans="1:21" hidden="1" x14ac:dyDescent="0.25">
      <c r="A203" t="s">
        <v>923</v>
      </c>
      <c r="B203" t="s">
        <v>684</v>
      </c>
      <c r="C203" t="s">
        <v>67</v>
      </c>
      <c r="D203" t="s">
        <v>26</v>
      </c>
      <c r="E203">
        <v>27278</v>
      </c>
      <c r="F203" t="s">
        <v>477</v>
      </c>
      <c r="G203" t="s">
        <v>28</v>
      </c>
      <c r="H203" t="s">
        <v>317</v>
      </c>
      <c r="I203" s="11">
        <v>18000</v>
      </c>
      <c r="J203" t="s">
        <v>686</v>
      </c>
      <c r="K203" t="s">
        <v>446</v>
      </c>
      <c r="L203" t="s">
        <v>447</v>
      </c>
      <c r="M203" t="s">
        <v>687</v>
      </c>
      <c r="N203" t="s">
        <v>64</v>
      </c>
      <c r="O203" t="s">
        <v>826</v>
      </c>
      <c r="P203" t="s">
        <v>925</v>
      </c>
      <c r="U203" t="s">
        <v>939</v>
      </c>
    </row>
    <row r="204" spans="1:21" x14ac:dyDescent="0.25">
      <c r="A204" t="s">
        <v>784</v>
      </c>
      <c r="B204" t="s">
        <v>94</v>
      </c>
      <c r="C204" t="s">
        <v>39</v>
      </c>
      <c r="D204" t="s">
        <v>26</v>
      </c>
      <c r="E204">
        <v>27278</v>
      </c>
      <c r="F204" t="s">
        <v>477</v>
      </c>
      <c r="G204" t="s">
        <v>28</v>
      </c>
      <c r="H204" t="s">
        <v>536</v>
      </c>
      <c r="I204" s="11">
        <v>0.17</v>
      </c>
      <c r="J204" t="s">
        <v>538</v>
      </c>
      <c r="K204" t="s">
        <v>539</v>
      </c>
      <c r="L204" t="s">
        <v>540</v>
      </c>
      <c r="M204" t="s">
        <v>541</v>
      </c>
      <c r="N204" t="s">
        <v>716</v>
      </c>
      <c r="P204" t="s">
        <v>746</v>
      </c>
      <c r="Q204" t="s">
        <v>746</v>
      </c>
      <c r="U204" t="s">
        <v>939</v>
      </c>
    </row>
    <row r="205" spans="1:21" x14ac:dyDescent="0.25">
      <c r="A205" t="s">
        <v>769</v>
      </c>
      <c r="B205" t="s">
        <v>100</v>
      </c>
      <c r="C205" t="s">
        <v>90</v>
      </c>
      <c r="D205" t="s">
        <v>26</v>
      </c>
      <c r="E205">
        <v>27278</v>
      </c>
      <c r="F205" t="s">
        <v>477</v>
      </c>
      <c r="G205" t="s">
        <v>28</v>
      </c>
      <c r="H205" t="s">
        <v>448</v>
      </c>
      <c r="I205" s="11">
        <v>0.2</v>
      </c>
      <c r="J205" t="s">
        <v>104</v>
      </c>
      <c r="K205" t="s">
        <v>105</v>
      </c>
      <c r="L205" t="s">
        <v>106</v>
      </c>
      <c r="M205" t="s">
        <v>107</v>
      </c>
      <c r="N205" t="s">
        <v>716</v>
      </c>
      <c r="P205" t="s">
        <v>770</v>
      </c>
      <c r="Q205" t="s">
        <v>746</v>
      </c>
      <c r="R205" t="s">
        <v>461</v>
      </c>
      <c r="U205" t="s">
        <v>939</v>
      </c>
    </row>
    <row r="206" spans="1:21" x14ac:dyDescent="0.25">
      <c r="A206" t="s">
        <v>776</v>
      </c>
      <c r="B206" t="s">
        <v>438</v>
      </c>
      <c r="C206" t="s">
        <v>79</v>
      </c>
      <c r="D206" t="s">
        <v>26</v>
      </c>
      <c r="E206">
        <v>27278</v>
      </c>
      <c r="F206" t="s">
        <v>477</v>
      </c>
      <c r="G206" t="s">
        <v>28</v>
      </c>
      <c r="H206" t="s">
        <v>459</v>
      </c>
      <c r="I206" s="11">
        <v>0.25</v>
      </c>
      <c r="J206" t="s">
        <v>440</v>
      </c>
      <c r="K206" t="s">
        <v>441</v>
      </c>
      <c r="L206" t="s">
        <v>442</v>
      </c>
      <c r="M206" t="s">
        <v>107</v>
      </c>
      <c r="N206" t="s">
        <v>716</v>
      </c>
      <c r="P206" t="s">
        <v>777</v>
      </c>
      <c r="Q206" t="s">
        <v>746</v>
      </c>
      <c r="R206" t="s">
        <v>461</v>
      </c>
      <c r="U206" t="s">
        <v>939</v>
      </c>
    </row>
    <row r="207" spans="1:21" hidden="1" x14ac:dyDescent="0.25">
      <c r="A207" t="s">
        <v>818</v>
      </c>
      <c r="B207" t="s">
        <v>123</v>
      </c>
      <c r="C207" t="s">
        <v>85</v>
      </c>
      <c r="D207" t="s">
        <v>26</v>
      </c>
      <c r="E207">
        <v>27278</v>
      </c>
      <c r="F207" t="s">
        <v>477</v>
      </c>
      <c r="G207" t="s">
        <v>28</v>
      </c>
      <c r="H207" t="s">
        <v>566</v>
      </c>
      <c r="I207" s="11">
        <v>67</v>
      </c>
      <c r="J207" t="s">
        <v>126</v>
      </c>
      <c r="K207" t="s">
        <v>127</v>
      </c>
      <c r="L207" t="s">
        <v>128</v>
      </c>
      <c r="M207" t="s">
        <v>107</v>
      </c>
      <c r="N207" t="s">
        <v>64</v>
      </c>
      <c r="O207" t="s">
        <v>887</v>
      </c>
      <c r="P207" t="s">
        <v>888</v>
      </c>
      <c r="U207" t="s">
        <v>939</v>
      </c>
    </row>
    <row r="208" spans="1:21" hidden="1" x14ac:dyDescent="0.25">
      <c r="A208" t="s">
        <v>911</v>
      </c>
      <c r="B208" t="s">
        <v>411</v>
      </c>
      <c r="C208" t="s">
        <v>39</v>
      </c>
      <c r="D208" t="s">
        <v>26</v>
      </c>
      <c r="E208">
        <v>27278</v>
      </c>
      <c r="F208" t="s">
        <v>477</v>
      </c>
      <c r="G208" t="s">
        <v>28</v>
      </c>
      <c r="H208" t="s">
        <v>110</v>
      </c>
      <c r="I208" s="11">
        <v>64947.68</v>
      </c>
      <c r="J208" t="s">
        <v>619</v>
      </c>
      <c r="K208" t="s">
        <v>465</v>
      </c>
      <c r="L208" t="s">
        <v>620</v>
      </c>
      <c r="M208" t="s">
        <v>621</v>
      </c>
      <c r="N208" t="s">
        <v>64</v>
      </c>
      <c r="O208" t="s">
        <v>823</v>
      </c>
      <c r="P208" t="s">
        <v>912</v>
      </c>
      <c r="U208" t="s">
        <v>939</v>
      </c>
    </row>
    <row r="209" spans="1:21" hidden="1" x14ac:dyDescent="0.25">
      <c r="A209" t="s">
        <v>926</v>
      </c>
      <c r="B209" t="s">
        <v>689</v>
      </c>
      <c r="C209" t="s">
        <v>39</v>
      </c>
      <c r="D209" t="s">
        <v>26</v>
      </c>
      <c r="E209">
        <v>27278</v>
      </c>
      <c r="F209" t="s">
        <v>477</v>
      </c>
      <c r="G209" t="s">
        <v>28</v>
      </c>
      <c r="H209" t="s">
        <v>110</v>
      </c>
      <c r="I209" s="11">
        <v>85000</v>
      </c>
      <c r="J209" t="s">
        <v>691</v>
      </c>
      <c r="K209" t="s">
        <v>692</v>
      </c>
      <c r="L209" t="s">
        <v>693</v>
      </c>
      <c r="M209" t="s">
        <v>352</v>
      </c>
      <c r="N209" t="s">
        <v>64</v>
      </c>
      <c r="O209" t="s">
        <v>203</v>
      </c>
      <c r="U209" t="s">
        <v>939</v>
      </c>
    </row>
    <row r="210" spans="1:21" hidden="1" x14ac:dyDescent="0.25">
      <c r="A210" t="s">
        <v>853</v>
      </c>
      <c r="B210" t="s">
        <v>38</v>
      </c>
      <c r="C210" t="s">
        <v>39</v>
      </c>
      <c r="D210" t="s">
        <v>26</v>
      </c>
      <c r="E210">
        <v>27278</v>
      </c>
      <c r="F210" t="s">
        <v>477</v>
      </c>
      <c r="G210" t="s">
        <v>28</v>
      </c>
      <c r="H210" t="s">
        <v>110</v>
      </c>
      <c r="I210" s="11">
        <v>301848</v>
      </c>
      <c r="J210" t="s">
        <v>223</v>
      </c>
      <c r="K210" t="s">
        <v>514</v>
      </c>
      <c r="L210" t="s">
        <v>515</v>
      </c>
      <c r="M210" t="s">
        <v>516</v>
      </c>
      <c r="N210" t="s">
        <v>64</v>
      </c>
      <c r="O210" t="s">
        <v>846</v>
      </c>
      <c r="U210" t="s">
        <v>939</v>
      </c>
    </row>
    <row r="211" spans="1:21" x14ac:dyDescent="0.25">
      <c r="A211" t="s">
        <v>754</v>
      </c>
      <c r="B211" t="s">
        <v>260</v>
      </c>
      <c r="C211" t="s">
        <v>39</v>
      </c>
      <c r="D211" t="s">
        <v>26</v>
      </c>
      <c r="E211">
        <v>27278</v>
      </c>
      <c r="F211" t="s">
        <v>477</v>
      </c>
      <c r="G211" t="s">
        <v>28</v>
      </c>
      <c r="H211" t="s">
        <v>525</v>
      </c>
      <c r="I211" s="11">
        <v>0.36</v>
      </c>
      <c r="J211" t="s">
        <v>527</v>
      </c>
      <c r="K211" t="s">
        <v>528</v>
      </c>
      <c r="L211" t="s">
        <v>529</v>
      </c>
      <c r="M211" t="s">
        <v>530</v>
      </c>
      <c r="N211" t="s">
        <v>716</v>
      </c>
      <c r="P211" t="s">
        <v>531</v>
      </c>
      <c r="Q211" t="s">
        <v>746</v>
      </c>
      <c r="R211" t="s">
        <v>512</v>
      </c>
      <c r="U211" t="s">
        <v>939</v>
      </c>
    </row>
    <row r="212" spans="1:21" x14ac:dyDescent="0.25">
      <c r="A212" t="s">
        <v>758</v>
      </c>
      <c r="B212" t="s">
        <v>397</v>
      </c>
      <c r="C212" t="s">
        <v>39</v>
      </c>
      <c r="D212" t="s">
        <v>26</v>
      </c>
      <c r="E212">
        <v>27278</v>
      </c>
      <c r="F212" t="s">
        <v>477</v>
      </c>
      <c r="G212" t="s">
        <v>28</v>
      </c>
      <c r="H212" t="s">
        <v>598</v>
      </c>
      <c r="I212" s="11">
        <v>0.5</v>
      </c>
      <c r="J212" t="s">
        <v>580</v>
      </c>
      <c r="K212" t="s">
        <v>32</v>
      </c>
      <c r="L212" t="s">
        <v>599</v>
      </c>
      <c r="M212" t="s">
        <v>600</v>
      </c>
      <c r="N212" t="s">
        <v>716</v>
      </c>
      <c r="P212" t="s">
        <v>746</v>
      </c>
      <c r="Q212" t="s">
        <v>746</v>
      </c>
      <c r="R212" t="s">
        <v>183</v>
      </c>
      <c r="U212" t="s">
        <v>939</v>
      </c>
    </row>
    <row r="213" spans="1:21" hidden="1" x14ac:dyDescent="0.25">
      <c r="A213" t="s">
        <v>900</v>
      </c>
      <c r="B213" t="s">
        <v>397</v>
      </c>
      <c r="C213" t="s">
        <v>39</v>
      </c>
      <c r="D213" t="s">
        <v>26</v>
      </c>
      <c r="E213">
        <v>27278</v>
      </c>
      <c r="F213" t="s">
        <v>477</v>
      </c>
      <c r="G213" t="s">
        <v>28</v>
      </c>
      <c r="H213" t="s">
        <v>110</v>
      </c>
      <c r="I213" s="11">
        <v>487650</v>
      </c>
      <c r="J213" t="s">
        <v>594</v>
      </c>
      <c r="K213" t="s">
        <v>595</v>
      </c>
      <c r="L213" t="s">
        <v>596</v>
      </c>
      <c r="M213" t="s">
        <v>597</v>
      </c>
      <c r="N213" t="s">
        <v>64</v>
      </c>
      <c r="O213" t="s">
        <v>826</v>
      </c>
      <c r="P213" t="s">
        <v>901</v>
      </c>
      <c r="U213" t="s">
        <v>939</v>
      </c>
    </row>
    <row r="214" spans="1:21" x14ac:dyDescent="0.25">
      <c r="A214" t="s">
        <v>780</v>
      </c>
      <c r="B214" t="s">
        <v>669</v>
      </c>
      <c r="C214" t="s">
        <v>39</v>
      </c>
      <c r="D214" t="s">
        <v>26</v>
      </c>
      <c r="E214">
        <v>27278</v>
      </c>
      <c r="F214" t="s">
        <v>477</v>
      </c>
      <c r="G214" t="s">
        <v>28</v>
      </c>
      <c r="H214" t="s">
        <v>670</v>
      </c>
      <c r="I214" s="11">
        <v>0.3</v>
      </c>
      <c r="J214" t="s">
        <v>671</v>
      </c>
      <c r="K214" t="s">
        <v>672</v>
      </c>
      <c r="L214" t="s">
        <v>673</v>
      </c>
      <c r="M214" t="s">
        <v>674</v>
      </c>
      <c r="N214" t="s">
        <v>716</v>
      </c>
      <c r="P214" t="s">
        <v>781</v>
      </c>
      <c r="Q214" t="s">
        <v>746</v>
      </c>
      <c r="R214" t="s">
        <v>461</v>
      </c>
      <c r="U214" t="s">
        <v>939</v>
      </c>
    </row>
    <row r="215" spans="1:21" x14ac:dyDescent="0.25">
      <c r="A215" t="s">
        <v>718</v>
      </c>
      <c r="B215" t="s">
        <v>366</v>
      </c>
      <c r="C215" t="s">
        <v>39</v>
      </c>
      <c r="D215" t="s">
        <v>26</v>
      </c>
      <c r="E215">
        <v>27278</v>
      </c>
      <c r="F215" t="s">
        <v>477</v>
      </c>
      <c r="G215" t="s">
        <v>28</v>
      </c>
      <c r="H215" t="s">
        <v>510</v>
      </c>
      <c r="I215" s="11">
        <v>9.5000000000000001E-2</v>
      </c>
      <c r="J215" t="s">
        <v>223</v>
      </c>
      <c r="K215" t="s">
        <v>254</v>
      </c>
      <c r="L215" t="s">
        <v>255</v>
      </c>
      <c r="M215" t="s">
        <v>374</v>
      </c>
      <c r="N215" t="s">
        <v>716</v>
      </c>
      <c r="P215" t="s">
        <v>498</v>
      </c>
      <c r="Q215" t="s">
        <v>746</v>
      </c>
      <c r="R215" t="s">
        <v>512</v>
      </c>
      <c r="U215" t="s">
        <v>939</v>
      </c>
    </row>
    <row r="216" spans="1:21" hidden="1" x14ac:dyDescent="0.25">
      <c r="A216" t="s">
        <v>718</v>
      </c>
      <c r="B216" t="s">
        <v>366</v>
      </c>
      <c r="C216" t="s">
        <v>25</v>
      </c>
      <c r="D216" t="s">
        <v>26</v>
      </c>
      <c r="E216">
        <v>27278</v>
      </c>
      <c r="F216" t="s">
        <v>477</v>
      </c>
      <c r="G216" t="s">
        <v>28</v>
      </c>
      <c r="H216" t="s">
        <v>450</v>
      </c>
      <c r="I216" s="11">
        <v>0.55000000000000004</v>
      </c>
      <c r="J216" t="s">
        <v>223</v>
      </c>
      <c r="K216" t="s">
        <v>254</v>
      </c>
      <c r="L216" t="s">
        <v>255</v>
      </c>
      <c r="M216" t="s">
        <v>374</v>
      </c>
      <c r="N216" t="s">
        <v>64</v>
      </c>
      <c r="O216" t="s">
        <v>799</v>
      </c>
      <c r="P216" t="s">
        <v>185</v>
      </c>
      <c r="Q216" t="s">
        <v>185</v>
      </c>
      <c r="R216" t="s">
        <v>194</v>
      </c>
      <c r="U216" t="s">
        <v>939</v>
      </c>
    </row>
    <row r="217" spans="1:21" x14ac:dyDescent="0.25">
      <c r="A217" t="s">
        <v>767</v>
      </c>
      <c r="B217" t="s">
        <v>100</v>
      </c>
      <c r="C217" t="s">
        <v>39</v>
      </c>
      <c r="D217" t="s">
        <v>26</v>
      </c>
      <c r="E217">
        <v>27278</v>
      </c>
      <c r="F217" t="s">
        <v>477</v>
      </c>
      <c r="G217" t="s">
        <v>28</v>
      </c>
      <c r="H217" t="s">
        <v>536</v>
      </c>
      <c r="I217" s="11">
        <v>0.10349999999999999</v>
      </c>
      <c r="J217" t="s">
        <v>216</v>
      </c>
      <c r="K217" t="s">
        <v>289</v>
      </c>
      <c r="L217" t="s">
        <v>543</v>
      </c>
      <c r="M217" t="s">
        <v>544</v>
      </c>
      <c r="N217" t="s">
        <v>716</v>
      </c>
      <c r="P217" t="s">
        <v>768</v>
      </c>
      <c r="Q217" t="s">
        <v>746</v>
      </c>
      <c r="R217" t="s">
        <v>461</v>
      </c>
      <c r="U217" t="s">
        <v>939</v>
      </c>
    </row>
    <row r="218" spans="1:21" x14ac:dyDescent="0.25">
      <c r="A218" t="s">
        <v>789</v>
      </c>
      <c r="B218" t="s">
        <v>675</v>
      </c>
      <c r="C218" t="s">
        <v>25</v>
      </c>
      <c r="D218" t="s">
        <v>26</v>
      </c>
      <c r="E218">
        <v>27278</v>
      </c>
      <c r="F218" t="s">
        <v>477</v>
      </c>
      <c r="G218" t="s">
        <v>28</v>
      </c>
      <c r="H218" t="s">
        <v>29</v>
      </c>
      <c r="I218" s="11">
        <v>7</v>
      </c>
      <c r="J218" t="s">
        <v>677</v>
      </c>
      <c r="K218" t="s">
        <v>678</v>
      </c>
      <c r="L218" t="s">
        <v>679</v>
      </c>
      <c r="M218" t="s">
        <v>680</v>
      </c>
      <c r="N218" t="s">
        <v>716</v>
      </c>
      <c r="P218" t="s">
        <v>790</v>
      </c>
      <c r="Q218" t="s">
        <v>787</v>
      </c>
      <c r="R218" t="s">
        <v>194</v>
      </c>
      <c r="U218" t="s">
        <v>939</v>
      </c>
    </row>
    <row r="219" spans="1:21" x14ac:dyDescent="0.25">
      <c r="A219" t="s">
        <v>771</v>
      </c>
      <c r="B219" t="s">
        <v>366</v>
      </c>
      <c r="C219" t="s">
        <v>39</v>
      </c>
      <c r="D219" t="s">
        <v>26</v>
      </c>
      <c r="E219">
        <v>27278</v>
      </c>
      <c r="F219" t="s">
        <v>477</v>
      </c>
      <c r="G219" t="s">
        <v>28</v>
      </c>
      <c r="H219" t="s">
        <v>571</v>
      </c>
      <c r="I219" s="11">
        <v>0.11899999999999999</v>
      </c>
      <c r="J219" t="s">
        <v>400</v>
      </c>
      <c r="K219" t="s">
        <v>573</v>
      </c>
      <c r="L219" t="s">
        <v>574</v>
      </c>
      <c r="M219" t="s">
        <v>575</v>
      </c>
      <c r="N219" t="s">
        <v>716</v>
      </c>
      <c r="P219" t="s">
        <v>772</v>
      </c>
      <c r="Q219" t="s">
        <v>746</v>
      </c>
      <c r="R219" t="s">
        <v>461</v>
      </c>
      <c r="U219" t="s">
        <v>939</v>
      </c>
    </row>
    <row r="220" spans="1:21" hidden="1" x14ac:dyDescent="0.25">
      <c r="A220" t="s">
        <v>757</v>
      </c>
      <c r="B220" t="s">
        <v>397</v>
      </c>
      <c r="C220" t="s">
        <v>47</v>
      </c>
      <c r="D220" t="s">
        <v>26</v>
      </c>
      <c r="E220">
        <v>27278</v>
      </c>
      <c r="F220" t="s">
        <v>477</v>
      </c>
      <c r="G220" t="s">
        <v>28</v>
      </c>
      <c r="H220" t="s">
        <v>591</v>
      </c>
      <c r="I220" s="11">
        <v>0.06</v>
      </c>
      <c r="J220" t="s">
        <v>400</v>
      </c>
      <c r="K220" t="s">
        <v>401</v>
      </c>
      <c r="L220" t="s">
        <v>402</v>
      </c>
      <c r="M220" t="s">
        <v>403</v>
      </c>
      <c r="N220" t="s">
        <v>64</v>
      </c>
      <c r="O220" t="s">
        <v>799</v>
      </c>
      <c r="P220" t="s">
        <v>800</v>
      </c>
      <c r="Q220" t="s">
        <v>185</v>
      </c>
      <c r="R220" t="s">
        <v>717</v>
      </c>
      <c r="U220" t="s">
        <v>939</v>
      </c>
    </row>
    <row r="221" spans="1:21" x14ac:dyDescent="0.25">
      <c r="A221" t="s">
        <v>757</v>
      </c>
      <c r="B221" t="s">
        <v>397</v>
      </c>
      <c r="C221" t="s">
        <v>25</v>
      </c>
      <c r="D221" t="s">
        <v>26</v>
      </c>
      <c r="E221">
        <v>27278</v>
      </c>
      <c r="F221" t="s">
        <v>477</v>
      </c>
      <c r="G221" t="s">
        <v>28</v>
      </c>
      <c r="H221" t="s">
        <v>592</v>
      </c>
      <c r="I221" s="11">
        <v>0.1</v>
      </c>
      <c r="J221" t="s">
        <v>400</v>
      </c>
      <c r="K221" t="s">
        <v>401</v>
      </c>
      <c r="L221" t="s">
        <v>402</v>
      </c>
      <c r="M221" t="s">
        <v>403</v>
      </c>
      <c r="N221" t="s">
        <v>716</v>
      </c>
      <c r="P221" t="s">
        <v>746</v>
      </c>
      <c r="Q221" t="s">
        <v>746</v>
      </c>
      <c r="R221" t="s">
        <v>183</v>
      </c>
      <c r="U221" t="s">
        <v>939</v>
      </c>
    </row>
    <row r="222" spans="1:21" hidden="1" x14ac:dyDescent="0.25">
      <c r="A222" t="s">
        <v>757</v>
      </c>
      <c r="B222" t="s">
        <v>397</v>
      </c>
      <c r="C222" t="s">
        <v>67</v>
      </c>
      <c r="D222" t="s">
        <v>26</v>
      </c>
      <c r="E222">
        <v>27278</v>
      </c>
      <c r="F222" t="s">
        <v>477</v>
      </c>
      <c r="G222" t="s">
        <v>28</v>
      </c>
      <c r="H222" t="s">
        <v>592</v>
      </c>
      <c r="I222" s="11">
        <v>6.13E-2</v>
      </c>
      <c r="J222" t="s">
        <v>400</v>
      </c>
      <c r="K222" t="s">
        <v>401</v>
      </c>
      <c r="L222" t="s">
        <v>402</v>
      </c>
      <c r="M222" t="s">
        <v>403</v>
      </c>
      <c r="N222" t="s">
        <v>64</v>
      </c>
      <c r="O222" t="s">
        <v>799</v>
      </c>
      <c r="P222" t="s">
        <v>801</v>
      </c>
      <c r="Q222" t="s">
        <v>185</v>
      </c>
      <c r="R222" t="s">
        <v>717</v>
      </c>
      <c r="U222" t="s">
        <v>939</v>
      </c>
    </row>
    <row r="223" spans="1:21" hidden="1" x14ac:dyDescent="0.25">
      <c r="A223" t="s">
        <v>919</v>
      </c>
      <c r="B223" t="s">
        <v>654</v>
      </c>
      <c r="C223" t="s">
        <v>655</v>
      </c>
      <c r="D223" t="s">
        <v>26</v>
      </c>
      <c r="E223">
        <v>27278</v>
      </c>
      <c r="F223" t="s">
        <v>477</v>
      </c>
      <c r="G223" t="s">
        <v>28</v>
      </c>
      <c r="H223" t="s">
        <v>504</v>
      </c>
      <c r="I223" s="11">
        <v>75</v>
      </c>
      <c r="J223" t="s">
        <v>656</v>
      </c>
      <c r="K223" t="s">
        <v>657</v>
      </c>
      <c r="L223" t="s">
        <v>658</v>
      </c>
      <c r="M223" t="s">
        <v>403</v>
      </c>
      <c r="N223" t="s">
        <v>64</v>
      </c>
      <c r="O223" t="s">
        <v>826</v>
      </c>
      <c r="P223" t="s">
        <v>920</v>
      </c>
      <c r="U223" t="s">
        <v>939</v>
      </c>
    </row>
    <row r="224" spans="1:21" hidden="1" x14ac:dyDescent="0.25">
      <c r="A224" t="s">
        <v>917</v>
      </c>
      <c r="B224" t="s">
        <v>648</v>
      </c>
      <c r="C224" t="s">
        <v>39</v>
      </c>
      <c r="D224" t="s">
        <v>26</v>
      </c>
      <c r="E224">
        <v>27278</v>
      </c>
      <c r="F224" t="s">
        <v>477</v>
      </c>
      <c r="G224" t="s">
        <v>28</v>
      </c>
      <c r="H224" t="s">
        <v>110</v>
      </c>
      <c r="I224" s="11">
        <v>420968.76</v>
      </c>
      <c r="J224" t="s">
        <v>650</v>
      </c>
      <c r="K224" t="s">
        <v>465</v>
      </c>
      <c r="L224" t="s">
        <v>651</v>
      </c>
      <c r="M224" t="s">
        <v>652</v>
      </c>
      <c r="N224" t="s">
        <v>64</v>
      </c>
      <c r="O224" t="s">
        <v>846</v>
      </c>
      <c r="U224" t="s">
        <v>939</v>
      </c>
    </row>
    <row r="225" spans="1:21" hidden="1" x14ac:dyDescent="0.25">
      <c r="A225" t="s">
        <v>839</v>
      </c>
      <c r="B225" t="s">
        <v>694</v>
      </c>
      <c r="C225" t="s">
        <v>39</v>
      </c>
      <c r="D225" t="s">
        <v>26</v>
      </c>
      <c r="E225">
        <v>27278</v>
      </c>
      <c r="F225" t="s">
        <v>477</v>
      </c>
      <c r="G225" t="s">
        <v>28</v>
      </c>
      <c r="H225" t="s">
        <v>110</v>
      </c>
      <c r="I225" s="11">
        <v>1490000</v>
      </c>
      <c r="J225" t="s">
        <v>223</v>
      </c>
      <c r="K225" t="s">
        <v>696</v>
      </c>
      <c r="L225" t="s">
        <v>697</v>
      </c>
      <c r="M225" t="s">
        <v>698</v>
      </c>
      <c r="N225" t="s">
        <v>64</v>
      </c>
      <c r="O225" t="s">
        <v>203</v>
      </c>
      <c r="R225" t="s">
        <v>183</v>
      </c>
      <c r="U225" t="s">
        <v>939</v>
      </c>
    </row>
    <row r="226" spans="1:21" hidden="1" x14ac:dyDescent="0.25">
      <c r="A226" t="s">
        <v>891</v>
      </c>
      <c r="B226" t="s">
        <v>354</v>
      </c>
      <c r="C226" t="s">
        <v>39</v>
      </c>
      <c r="D226" t="s">
        <v>26</v>
      </c>
      <c r="E226">
        <v>27278</v>
      </c>
      <c r="F226" t="s">
        <v>477</v>
      </c>
      <c r="G226" t="s">
        <v>28</v>
      </c>
      <c r="H226" t="s">
        <v>110</v>
      </c>
      <c r="I226" s="11">
        <v>56802.32</v>
      </c>
      <c r="J226" t="s">
        <v>178</v>
      </c>
      <c r="K226" t="s">
        <v>569</v>
      </c>
      <c r="L226" t="s">
        <v>570</v>
      </c>
      <c r="M226" t="s">
        <v>226</v>
      </c>
      <c r="N226" t="s">
        <v>64</v>
      </c>
      <c r="O226" t="s">
        <v>846</v>
      </c>
      <c r="P226" t="s">
        <v>892</v>
      </c>
      <c r="U226" t="s">
        <v>939</v>
      </c>
    </row>
    <row r="227" spans="1:21" hidden="1" x14ac:dyDescent="0.25">
      <c r="A227" t="s">
        <v>921</v>
      </c>
      <c r="B227" t="s">
        <v>659</v>
      </c>
      <c r="C227" t="s">
        <v>39</v>
      </c>
      <c r="D227" t="s">
        <v>26</v>
      </c>
      <c r="E227">
        <v>27278</v>
      </c>
      <c r="F227" t="s">
        <v>477</v>
      </c>
      <c r="G227" t="s">
        <v>28</v>
      </c>
      <c r="H227" t="s">
        <v>110</v>
      </c>
      <c r="I227" s="11">
        <v>43395</v>
      </c>
      <c r="J227" t="s">
        <v>661</v>
      </c>
      <c r="K227" t="s">
        <v>662</v>
      </c>
      <c r="L227" t="s">
        <v>663</v>
      </c>
      <c r="M227" t="s">
        <v>226</v>
      </c>
      <c r="N227" t="s">
        <v>64</v>
      </c>
      <c r="O227" t="s">
        <v>826</v>
      </c>
      <c r="P227" t="s">
        <v>922</v>
      </c>
      <c r="U227" t="s">
        <v>939</v>
      </c>
    </row>
    <row r="228" spans="1:21" x14ac:dyDescent="0.25">
      <c r="A228" t="s">
        <v>747</v>
      </c>
      <c r="B228" t="s">
        <v>397</v>
      </c>
      <c r="C228" t="s">
        <v>39</v>
      </c>
      <c r="D228" t="s">
        <v>26</v>
      </c>
      <c r="E228">
        <v>27278</v>
      </c>
      <c r="F228" t="s">
        <v>477</v>
      </c>
      <c r="G228" t="s">
        <v>28</v>
      </c>
      <c r="H228" t="s">
        <v>589</v>
      </c>
      <c r="I228" s="11">
        <v>0.17</v>
      </c>
      <c r="J228" t="s">
        <v>586</v>
      </c>
      <c r="K228" t="s">
        <v>249</v>
      </c>
      <c r="L228" t="s">
        <v>587</v>
      </c>
      <c r="M228" t="s">
        <v>588</v>
      </c>
      <c r="N228" t="s">
        <v>716</v>
      </c>
      <c r="P228" t="s">
        <v>748</v>
      </c>
      <c r="Q228" t="s">
        <v>746</v>
      </c>
      <c r="R228" t="s">
        <v>749</v>
      </c>
      <c r="U228" t="s">
        <v>939</v>
      </c>
    </row>
    <row r="229" spans="1:21" hidden="1" x14ac:dyDescent="0.25">
      <c r="A229" t="s">
        <v>747</v>
      </c>
      <c r="B229" t="s">
        <v>397</v>
      </c>
      <c r="C229" t="s">
        <v>47</v>
      </c>
      <c r="D229" t="s">
        <v>26</v>
      </c>
      <c r="E229">
        <v>27278</v>
      </c>
      <c r="F229" t="s">
        <v>477</v>
      </c>
      <c r="G229" t="s">
        <v>28</v>
      </c>
      <c r="H229" t="s">
        <v>253</v>
      </c>
      <c r="I229" s="11">
        <v>1.25</v>
      </c>
      <c r="J229" t="s">
        <v>586</v>
      </c>
      <c r="K229" t="s">
        <v>249</v>
      </c>
      <c r="L229" t="s">
        <v>587</v>
      </c>
      <c r="M229" t="s">
        <v>588</v>
      </c>
      <c r="N229" t="s">
        <v>64</v>
      </c>
      <c r="O229" t="s">
        <v>898</v>
      </c>
      <c r="P229" t="s">
        <v>899</v>
      </c>
      <c r="U229" t="s">
        <v>939</v>
      </c>
    </row>
    <row r="230" spans="1:21" x14ac:dyDescent="0.25">
      <c r="A230" t="s">
        <v>747</v>
      </c>
      <c r="B230" t="s">
        <v>397</v>
      </c>
      <c r="C230" t="s">
        <v>25</v>
      </c>
      <c r="D230" t="s">
        <v>26</v>
      </c>
      <c r="E230">
        <v>27278</v>
      </c>
      <c r="F230" t="s">
        <v>477</v>
      </c>
      <c r="G230" t="s">
        <v>28</v>
      </c>
      <c r="H230" t="s">
        <v>584</v>
      </c>
      <c r="I230" s="11">
        <v>0.13</v>
      </c>
      <c r="J230" t="s">
        <v>586</v>
      </c>
      <c r="K230" t="s">
        <v>249</v>
      </c>
      <c r="L230" t="s">
        <v>587</v>
      </c>
      <c r="M230" t="s">
        <v>588</v>
      </c>
      <c r="N230" t="s">
        <v>716</v>
      </c>
      <c r="P230" t="s">
        <v>755</v>
      </c>
      <c r="Q230" t="s">
        <v>746</v>
      </c>
      <c r="R230" t="s">
        <v>512</v>
      </c>
      <c r="U230" t="s">
        <v>939</v>
      </c>
    </row>
    <row r="231" spans="1:21" hidden="1" x14ac:dyDescent="0.25">
      <c r="A231" t="s">
        <v>883</v>
      </c>
      <c r="B231" t="s">
        <v>114</v>
      </c>
      <c r="C231" t="s">
        <v>39</v>
      </c>
      <c r="D231" t="s">
        <v>26</v>
      </c>
      <c r="E231">
        <v>27278</v>
      </c>
      <c r="F231" t="s">
        <v>477</v>
      </c>
      <c r="G231" t="s">
        <v>28</v>
      </c>
      <c r="H231" t="s">
        <v>110</v>
      </c>
      <c r="I231" s="11">
        <v>64889</v>
      </c>
      <c r="J231" t="s">
        <v>232</v>
      </c>
      <c r="K231" t="s">
        <v>563</v>
      </c>
      <c r="L231" t="s">
        <v>564</v>
      </c>
      <c r="M231" t="s">
        <v>565</v>
      </c>
      <c r="N231" t="s">
        <v>64</v>
      </c>
      <c r="O231" t="s">
        <v>846</v>
      </c>
      <c r="P231" t="s">
        <v>884</v>
      </c>
      <c r="U231" t="s">
        <v>939</v>
      </c>
    </row>
    <row r="232" spans="1:21" x14ac:dyDescent="0.25">
      <c r="A232" t="s">
        <v>726</v>
      </c>
      <c r="B232" t="s">
        <v>114</v>
      </c>
      <c r="C232" t="s">
        <v>39</v>
      </c>
      <c r="D232" t="s">
        <v>26</v>
      </c>
      <c r="E232">
        <v>27278</v>
      </c>
      <c r="F232" t="s">
        <v>477</v>
      </c>
      <c r="G232" t="s">
        <v>28</v>
      </c>
      <c r="H232" t="s">
        <v>557</v>
      </c>
      <c r="I232" s="11">
        <v>0.28999999999999998</v>
      </c>
      <c r="J232" t="s">
        <v>559</v>
      </c>
      <c r="K232" t="s">
        <v>302</v>
      </c>
      <c r="L232" t="s">
        <v>303</v>
      </c>
      <c r="M232" t="s">
        <v>560</v>
      </c>
      <c r="N232" t="s">
        <v>716</v>
      </c>
      <c r="P232" t="s">
        <v>743</v>
      </c>
      <c r="Q232" t="s">
        <v>737</v>
      </c>
      <c r="R232" t="s">
        <v>461</v>
      </c>
      <c r="U232" t="s">
        <v>939</v>
      </c>
    </row>
    <row r="233" spans="1:21" x14ac:dyDescent="0.25">
      <c r="A233" t="s">
        <v>726</v>
      </c>
      <c r="B233" t="s">
        <v>114</v>
      </c>
      <c r="C233" t="s">
        <v>47</v>
      </c>
      <c r="D233" t="s">
        <v>26</v>
      </c>
      <c r="E233">
        <v>27278</v>
      </c>
      <c r="F233" t="s">
        <v>477</v>
      </c>
      <c r="G233" t="s">
        <v>28</v>
      </c>
      <c r="H233" t="s">
        <v>124</v>
      </c>
      <c r="I233" s="11">
        <v>3.4</v>
      </c>
      <c r="J233" t="s">
        <v>559</v>
      </c>
      <c r="K233" t="s">
        <v>302</v>
      </c>
      <c r="L233" t="s">
        <v>303</v>
      </c>
      <c r="M233" t="s">
        <v>560</v>
      </c>
      <c r="N233" t="s">
        <v>716</v>
      </c>
      <c r="P233" t="s">
        <v>731</v>
      </c>
      <c r="Q233" t="s">
        <v>729</v>
      </c>
      <c r="R233" t="s">
        <v>461</v>
      </c>
      <c r="U233" t="s">
        <v>939</v>
      </c>
    </row>
    <row r="234" spans="1:21" x14ac:dyDescent="0.25">
      <c r="A234" t="s">
        <v>726</v>
      </c>
      <c r="B234" t="s">
        <v>114</v>
      </c>
      <c r="C234" t="s">
        <v>25</v>
      </c>
      <c r="D234" t="s">
        <v>26</v>
      </c>
      <c r="E234">
        <v>27278</v>
      </c>
      <c r="F234" t="s">
        <v>477</v>
      </c>
      <c r="G234" t="s">
        <v>28</v>
      </c>
      <c r="H234" t="s">
        <v>253</v>
      </c>
      <c r="I234" s="11">
        <v>30</v>
      </c>
      <c r="J234" t="s">
        <v>559</v>
      </c>
      <c r="K234" t="s">
        <v>302</v>
      </c>
      <c r="L234" t="s">
        <v>303</v>
      </c>
      <c r="M234" t="s">
        <v>560</v>
      </c>
      <c r="N234" t="s">
        <v>716</v>
      </c>
      <c r="P234" t="s">
        <v>727</v>
      </c>
      <c r="Q234" t="s">
        <v>721</v>
      </c>
      <c r="R234" t="s">
        <v>461</v>
      </c>
      <c r="U234" t="s">
        <v>939</v>
      </c>
    </row>
    <row r="235" spans="1:21" x14ac:dyDescent="0.25">
      <c r="A235" t="s">
        <v>726</v>
      </c>
      <c r="B235" t="s">
        <v>114</v>
      </c>
      <c r="C235" t="s">
        <v>67</v>
      </c>
      <c r="D235" t="s">
        <v>26</v>
      </c>
      <c r="E235">
        <v>27278</v>
      </c>
      <c r="F235" t="s">
        <v>477</v>
      </c>
      <c r="G235" t="s">
        <v>28</v>
      </c>
      <c r="H235" t="s">
        <v>504</v>
      </c>
      <c r="I235" s="11">
        <v>44</v>
      </c>
      <c r="J235" t="s">
        <v>559</v>
      </c>
      <c r="K235" t="s">
        <v>302</v>
      </c>
      <c r="L235" t="s">
        <v>303</v>
      </c>
      <c r="M235" t="s">
        <v>560</v>
      </c>
      <c r="N235" t="s">
        <v>716</v>
      </c>
      <c r="P235" t="s">
        <v>788</v>
      </c>
      <c r="Q235" t="s">
        <v>787</v>
      </c>
      <c r="R235" t="s">
        <v>461</v>
      </c>
      <c r="U235" t="s">
        <v>939</v>
      </c>
    </row>
    <row r="236" spans="1:21" hidden="1" x14ac:dyDescent="0.25">
      <c r="A236" t="s">
        <v>875</v>
      </c>
      <c r="B236" t="s">
        <v>100</v>
      </c>
      <c r="C236" t="s">
        <v>39</v>
      </c>
      <c r="D236" t="s">
        <v>26</v>
      </c>
      <c r="E236">
        <v>27278</v>
      </c>
      <c r="F236" t="s">
        <v>477</v>
      </c>
      <c r="G236" t="s">
        <v>28</v>
      </c>
      <c r="H236" t="s">
        <v>489</v>
      </c>
      <c r="I236" s="11">
        <v>0.96</v>
      </c>
      <c r="J236" t="s">
        <v>546</v>
      </c>
      <c r="K236" t="s">
        <v>547</v>
      </c>
      <c r="L236" t="s">
        <v>548</v>
      </c>
      <c r="M236" t="s">
        <v>549</v>
      </c>
      <c r="N236" t="s">
        <v>64</v>
      </c>
      <c r="O236" t="s">
        <v>826</v>
      </c>
      <c r="P236" t="s">
        <v>876</v>
      </c>
      <c r="U236" t="s">
        <v>939</v>
      </c>
    </row>
    <row r="237" spans="1:21" hidden="1" x14ac:dyDescent="0.25">
      <c r="A237" t="s">
        <v>854</v>
      </c>
      <c r="B237" t="s">
        <v>38</v>
      </c>
      <c r="C237" t="s">
        <v>39</v>
      </c>
      <c r="D237" t="s">
        <v>26</v>
      </c>
      <c r="E237">
        <v>27278</v>
      </c>
      <c r="F237" t="s">
        <v>477</v>
      </c>
      <c r="G237" t="s">
        <v>28</v>
      </c>
      <c r="H237" t="s">
        <v>110</v>
      </c>
      <c r="I237" s="11">
        <v>225000</v>
      </c>
      <c r="J237" t="s">
        <v>518</v>
      </c>
      <c r="K237" t="s">
        <v>408</v>
      </c>
      <c r="L237" t="s">
        <v>519</v>
      </c>
      <c r="M237" t="s">
        <v>520</v>
      </c>
      <c r="N237" t="s">
        <v>64</v>
      </c>
      <c r="O237" t="s">
        <v>846</v>
      </c>
      <c r="U237" t="s">
        <v>939</v>
      </c>
    </row>
    <row r="238" spans="1:21" x14ac:dyDescent="0.25">
      <c r="A238" t="s">
        <v>744</v>
      </c>
      <c r="B238" t="s">
        <v>228</v>
      </c>
      <c r="C238" t="s">
        <v>25</v>
      </c>
      <c r="D238" t="s">
        <v>26</v>
      </c>
      <c r="E238">
        <v>27278</v>
      </c>
      <c r="F238" t="s">
        <v>477</v>
      </c>
      <c r="G238" t="s">
        <v>28</v>
      </c>
      <c r="H238" t="s">
        <v>110</v>
      </c>
      <c r="I238" s="11">
        <v>14070</v>
      </c>
      <c r="J238" t="s">
        <v>470</v>
      </c>
      <c r="K238" t="s">
        <v>471</v>
      </c>
      <c r="L238" t="s">
        <v>472</v>
      </c>
      <c r="M238" t="s">
        <v>473</v>
      </c>
      <c r="N238" t="s">
        <v>716</v>
      </c>
      <c r="P238" t="s">
        <v>745</v>
      </c>
      <c r="Q238" t="s">
        <v>746</v>
      </c>
      <c r="R238" t="s">
        <v>746</v>
      </c>
      <c r="U238" t="s">
        <v>939</v>
      </c>
    </row>
    <row r="239" spans="1:21" hidden="1" x14ac:dyDescent="0.25">
      <c r="A239" t="s">
        <v>916</v>
      </c>
      <c r="B239" t="s">
        <v>643</v>
      </c>
      <c r="C239" t="s">
        <v>39</v>
      </c>
      <c r="D239" t="s">
        <v>26</v>
      </c>
      <c r="E239">
        <v>27278</v>
      </c>
      <c r="F239" t="s">
        <v>477</v>
      </c>
      <c r="G239" t="s">
        <v>28</v>
      </c>
      <c r="H239" t="s">
        <v>110</v>
      </c>
      <c r="I239" s="11">
        <v>181600</v>
      </c>
      <c r="J239" t="s">
        <v>645</v>
      </c>
      <c r="K239" t="s">
        <v>646</v>
      </c>
      <c r="L239" t="s">
        <v>647</v>
      </c>
      <c r="M239" t="s">
        <v>45</v>
      </c>
      <c r="N239" t="s">
        <v>64</v>
      </c>
      <c r="O239" t="s">
        <v>846</v>
      </c>
      <c r="U239" t="s">
        <v>939</v>
      </c>
    </row>
    <row r="240" spans="1:21" x14ac:dyDescent="0.25">
      <c r="A240" t="s">
        <v>752</v>
      </c>
      <c r="B240" t="s">
        <v>38</v>
      </c>
      <c r="C240" t="s">
        <v>67</v>
      </c>
      <c r="D240" t="s">
        <v>26</v>
      </c>
      <c r="E240">
        <v>27278</v>
      </c>
      <c r="F240" t="s">
        <v>477</v>
      </c>
      <c r="G240" t="s">
        <v>28</v>
      </c>
      <c r="H240" t="s">
        <v>508</v>
      </c>
      <c r="I240" s="11">
        <v>0.21</v>
      </c>
      <c r="J240" t="s">
        <v>42</v>
      </c>
      <c r="K240" t="s">
        <v>43</v>
      </c>
      <c r="L240" t="s">
        <v>44</v>
      </c>
      <c r="M240" t="s">
        <v>45</v>
      </c>
      <c r="N240" t="s">
        <v>716</v>
      </c>
      <c r="P240" t="s">
        <v>753</v>
      </c>
      <c r="Q240" t="s">
        <v>746</v>
      </c>
      <c r="R240" t="s">
        <v>512</v>
      </c>
      <c r="U240" t="s">
        <v>939</v>
      </c>
    </row>
    <row r="241" spans="1:21" x14ac:dyDescent="0.25">
      <c r="A241" t="s">
        <v>765</v>
      </c>
      <c r="B241" t="s">
        <v>94</v>
      </c>
      <c r="C241" t="s">
        <v>90</v>
      </c>
      <c r="D241" t="s">
        <v>26</v>
      </c>
      <c r="E241">
        <v>27278</v>
      </c>
      <c r="F241" t="s">
        <v>477</v>
      </c>
      <c r="G241" t="s">
        <v>28</v>
      </c>
      <c r="H241" t="s">
        <v>534</v>
      </c>
      <c r="I241" s="11">
        <v>0.16</v>
      </c>
      <c r="J241" t="s">
        <v>97</v>
      </c>
      <c r="K241" t="s">
        <v>98</v>
      </c>
      <c r="L241" t="s">
        <v>99</v>
      </c>
      <c r="M241" t="s">
        <v>45</v>
      </c>
      <c r="N241" t="s">
        <v>716</v>
      </c>
      <c r="P241" t="s">
        <v>182</v>
      </c>
      <c r="Q241" t="s">
        <v>746</v>
      </c>
      <c r="R241" t="s">
        <v>461</v>
      </c>
      <c r="U241" t="s">
        <v>939</v>
      </c>
    </row>
    <row r="242" spans="1:21" hidden="1" x14ac:dyDescent="0.25">
      <c r="A242" t="s">
        <v>914</v>
      </c>
      <c r="B242" t="s">
        <v>411</v>
      </c>
      <c r="C242" t="s">
        <v>39</v>
      </c>
      <c r="D242" t="s">
        <v>26</v>
      </c>
      <c r="E242">
        <v>27278</v>
      </c>
      <c r="F242" t="s">
        <v>477</v>
      </c>
      <c r="G242" t="s">
        <v>28</v>
      </c>
      <c r="H242" t="s">
        <v>110</v>
      </c>
      <c r="I242" s="11">
        <v>813000</v>
      </c>
      <c r="J242" t="s">
        <v>623</v>
      </c>
      <c r="K242" t="s">
        <v>624</v>
      </c>
      <c r="L242" t="s">
        <v>625</v>
      </c>
      <c r="M242" t="s">
        <v>626</v>
      </c>
      <c r="N242" t="s">
        <v>64</v>
      </c>
      <c r="O242" t="s">
        <v>846</v>
      </c>
      <c r="U242" t="s">
        <v>939</v>
      </c>
    </row>
    <row r="243" spans="1:21" x14ac:dyDescent="0.25">
      <c r="A243" t="s">
        <v>782</v>
      </c>
      <c r="B243" t="s">
        <v>681</v>
      </c>
      <c r="C243" t="s">
        <v>39</v>
      </c>
      <c r="D243" t="s">
        <v>26</v>
      </c>
      <c r="E243">
        <v>27278</v>
      </c>
      <c r="F243" t="s">
        <v>477</v>
      </c>
      <c r="G243" t="s">
        <v>28</v>
      </c>
      <c r="H243" t="s">
        <v>682</v>
      </c>
      <c r="I243" s="11">
        <v>0.13</v>
      </c>
      <c r="J243" t="s">
        <v>683</v>
      </c>
      <c r="K243" t="s">
        <v>672</v>
      </c>
      <c r="L243" t="s">
        <v>673</v>
      </c>
      <c r="M243" t="s">
        <v>457</v>
      </c>
      <c r="N243" t="s">
        <v>716</v>
      </c>
      <c r="P243" t="s">
        <v>783</v>
      </c>
      <c r="Q243" t="s">
        <v>746</v>
      </c>
      <c r="R243" t="s">
        <v>461</v>
      </c>
      <c r="U243" t="s">
        <v>939</v>
      </c>
    </row>
    <row r="244" spans="1:21" hidden="1" x14ac:dyDescent="0.25">
      <c r="A244" t="s">
        <v>762</v>
      </c>
      <c r="B244" t="s">
        <v>175</v>
      </c>
      <c r="C244" t="s">
        <v>85</v>
      </c>
      <c r="D244" t="s">
        <v>26</v>
      </c>
      <c r="E244">
        <v>27278</v>
      </c>
      <c r="F244" t="s">
        <v>477</v>
      </c>
      <c r="G244" t="s">
        <v>28</v>
      </c>
      <c r="H244" t="s">
        <v>634</v>
      </c>
      <c r="I244" s="11">
        <v>3</v>
      </c>
      <c r="J244" t="s">
        <v>178</v>
      </c>
      <c r="K244" t="s">
        <v>179</v>
      </c>
      <c r="L244" t="s">
        <v>180</v>
      </c>
      <c r="M244" t="s">
        <v>181</v>
      </c>
      <c r="N244" t="s">
        <v>64</v>
      </c>
      <c r="O244" t="s">
        <v>815</v>
      </c>
      <c r="P244" t="s">
        <v>816</v>
      </c>
      <c r="Q244" t="s">
        <v>816</v>
      </c>
      <c r="R244" t="s">
        <v>306</v>
      </c>
      <c r="U244" t="s">
        <v>939</v>
      </c>
    </row>
    <row r="245" spans="1:21" hidden="1" x14ac:dyDescent="0.25">
      <c r="A245" t="s">
        <v>762</v>
      </c>
      <c r="B245" t="s">
        <v>175</v>
      </c>
      <c r="C245" t="s">
        <v>71</v>
      </c>
      <c r="D245" t="s">
        <v>26</v>
      </c>
      <c r="E245">
        <v>27278</v>
      </c>
      <c r="F245" t="s">
        <v>477</v>
      </c>
      <c r="G245" t="s">
        <v>28</v>
      </c>
      <c r="H245" t="s">
        <v>634</v>
      </c>
      <c r="I245" s="11">
        <v>1</v>
      </c>
      <c r="J245" t="s">
        <v>178</v>
      </c>
      <c r="K245" t="s">
        <v>179</v>
      </c>
      <c r="L245" t="s">
        <v>180</v>
      </c>
      <c r="M245" t="s">
        <v>181</v>
      </c>
      <c r="N245" t="s">
        <v>64</v>
      </c>
      <c r="O245" t="s">
        <v>799</v>
      </c>
      <c r="P245" t="s">
        <v>475</v>
      </c>
      <c r="Q245" t="s">
        <v>475</v>
      </c>
      <c r="R245" t="s">
        <v>306</v>
      </c>
      <c r="U245" t="s">
        <v>939</v>
      </c>
    </row>
    <row r="246" spans="1:21" hidden="1" x14ac:dyDescent="0.25">
      <c r="A246" t="s">
        <v>762</v>
      </c>
      <c r="B246" t="s">
        <v>175</v>
      </c>
      <c r="C246" t="s">
        <v>464</v>
      </c>
      <c r="D246" t="s">
        <v>26</v>
      </c>
      <c r="E246">
        <v>27278</v>
      </c>
      <c r="F246" t="s">
        <v>477</v>
      </c>
      <c r="G246" t="s">
        <v>28</v>
      </c>
      <c r="H246" t="s">
        <v>636</v>
      </c>
      <c r="I246" s="11">
        <v>5</v>
      </c>
      <c r="J246" t="s">
        <v>178</v>
      </c>
      <c r="K246" t="s">
        <v>179</v>
      </c>
      <c r="L246" t="s">
        <v>180</v>
      </c>
      <c r="M246" t="s">
        <v>181</v>
      </c>
      <c r="N246" t="s">
        <v>64</v>
      </c>
      <c r="O246" t="s">
        <v>792</v>
      </c>
      <c r="P246" t="s">
        <v>65</v>
      </c>
      <c r="Q246" t="s">
        <v>65</v>
      </c>
      <c r="R246" t="s">
        <v>306</v>
      </c>
      <c r="U246" t="s">
        <v>939</v>
      </c>
    </row>
    <row r="247" spans="1:21" hidden="1" x14ac:dyDescent="0.25">
      <c r="A247" t="s">
        <v>762</v>
      </c>
      <c r="B247" t="s">
        <v>175</v>
      </c>
      <c r="C247" t="s">
        <v>637</v>
      </c>
      <c r="D247" t="s">
        <v>26</v>
      </c>
      <c r="E247">
        <v>27278</v>
      </c>
      <c r="F247" t="s">
        <v>477</v>
      </c>
      <c r="G247" t="s">
        <v>28</v>
      </c>
      <c r="H247" t="s">
        <v>634</v>
      </c>
      <c r="I247" s="11">
        <v>5</v>
      </c>
      <c r="J247" t="s">
        <v>178</v>
      </c>
      <c r="K247" t="s">
        <v>179</v>
      </c>
      <c r="L247" t="s">
        <v>180</v>
      </c>
      <c r="M247" t="s">
        <v>181</v>
      </c>
      <c r="N247" t="s">
        <v>64</v>
      </c>
      <c r="O247" t="s">
        <v>799</v>
      </c>
      <c r="P247" t="s">
        <v>185</v>
      </c>
      <c r="Q247" t="s">
        <v>185</v>
      </c>
      <c r="R247" t="s">
        <v>306</v>
      </c>
      <c r="U247" t="s">
        <v>939</v>
      </c>
    </row>
    <row r="248" spans="1:21" x14ac:dyDescent="0.25">
      <c r="A248" t="s">
        <v>762</v>
      </c>
      <c r="B248" t="s">
        <v>175</v>
      </c>
      <c r="C248" t="s">
        <v>630</v>
      </c>
      <c r="D248" t="s">
        <v>26</v>
      </c>
      <c r="E248">
        <v>27278</v>
      </c>
      <c r="F248" t="s">
        <v>477</v>
      </c>
      <c r="G248" t="s">
        <v>28</v>
      </c>
      <c r="H248" t="s">
        <v>633</v>
      </c>
      <c r="I248" s="11">
        <v>0.08</v>
      </c>
      <c r="J248" t="s">
        <v>178</v>
      </c>
      <c r="K248" t="s">
        <v>179</v>
      </c>
      <c r="L248" t="s">
        <v>180</v>
      </c>
      <c r="M248" t="s">
        <v>181</v>
      </c>
      <c r="N248" t="s">
        <v>716</v>
      </c>
      <c r="P248" t="s">
        <v>182</v>
      </c>
      <c r="Q248" t="s">
        <v>746</v>
      </c>
      <c r="R248" t="s">
        <v>183</v>
      </c>
      <c r="U248" t="s">
        <v>939</v>
      </c>
    </row>
    <row r="249" spans="1:21" hidden="1" x14ac:dyDescent="0.25">
      <c r="A249" t="s">
        <v>762</v>
      </c>
      <c r="B249" t="s">
        <v>175</v>
      </c>
      <c r="C249" t="s">
        <v>627</v>
      </c>
      <c r="D249" t="s">
        <v>26</v>
      </c>
      <c r="E249">
        <v>27278</v>
      </c>
      <c r="F249" t="s">
        <v>477</v>
      </c>
      <c r="G249" t="s">
        <v>28</v>
      </c>
      <c r="H249" t="s">
        <v>635</v>
      </c>
      <c r="I249" s="11">
        <v>2</v>
      </c>
      <c r="J249" t="s">
        <v>178</v>
      </c>
      <c r="K249" t="s">
        <v>179</v>
      </c>
      <c r="L249" t="s">
        <v>180</v>
      </c>
      <c r="M249" t="s">
        <v>181</v>
      </c>
      <c r="N249" t="s">
        <v>64</v>
      </c>
      <c r="O249" t="s">
        <v>823</v>
      </c>
      <c r="P249" t="s">
        <v>452</v>
      </c>
      <c r="Q249" t="s">
        <v>452</v>
      </c>
      <c r="R249" t="s">
        <v>306</v>
      </c>
      <c r="U249" t="s">
        <v>939</v>
      </c>
    </row>
    <row r="250" spans="1:21" hidden="1" x14ac:dyDescent="0.25">
      <c r="A250" t="s">
        <v>859</v>
      </c>
      <c r="B250" t="s">
        <v>50</v>
      </c>
      <c r="C250" t="s">
        <v>39</v>
      </c>
      <c r="D250" t="s">
        <v>26</v>
      </c>
      <c r="E250">
        <v>27278</v>
      </c>
      <c r="F250" t="s">
        <v>477</v>
      </c>
      <c r="G250" t="s">
        <v>28</v>
      </c>
      <c r="H250" t="s">
        <v>110</v>
      </c>
      <c r="I250" s="11">
        <v>47500</v>
      </c>
      <c r="J250" t="s">
        <v>275</v>
      </c>
      <c r="K250" t="s">
        <v>276</v>
      </c>
      <c r="L250" t="s">
        <v>277</v>
      </c>
      <c r="M250" t="s">
        <v>278</v>
      </c>
      <c r="N250" t="s">
        <v>64</v>
      </c>
      <c r="O250" t="s">
        <v>860</v>
      </c>
      <c r="P250" t="s">
        <v>861</v>
      </c>
      <c r="U250" t="s">
        <v>939</v>
      </c>
    </row>
    <row r="251" spans="1:21" hidden="1" x14ac:dyDescent="0.25">
      <c r="A251" t="s">
        <v>859</v>
      </c>
      <c r="B251" t="s">
        <v>50</v>
      </c>
      <c r="C251" t="s">
        <v>25</v>
      </c>
      <c r="D251" t="s">
        <v>26</v>
      </c>
      <c r="E251">
        <v>27278</v>
      </c>
      <c r="F251" t="s">
        <v>477</v>
      </c>
      <c r="G251" t="s">
        <v>28</v>
      </c>
      <c r="H251" t="s">
        <v>110</v>
      </c>
      <c r="I251" s="11">
        <v>190000</v>
      </c>
      <c r="J251" t="s">
        <v>275</v>
      </c>
      <c r="K251" t="s">
        <v>276</v>
      </c>
      <c r="L251" t="s">
        <v>277</v>
      </c>
      <c r="M251" t="s">
        <v>278</v>
      </c>
      <c r="N251" t="s">
        <v>64</v>
      </c>
      <c r="O251" t="s">
        <v>864</v>
      </c>
      <c r="P251" t="s">
        <v>865</v>
      </c>
      <c r="U251" t="s">
        <v>939</v>
      </c>
    </row>
    <row r="252" spans="1:21" x14ac:dyDescent="0.25">
      <c r="A252" t="s">
        <v>785</v>
      </c>
      <c r="B252" t="s">
        <v>638</v>
      </c>
      <c r="C252" t="s">
        <v>39</v>
      </c>
      <c r="D252" t="s">
        <v>26</v>
      </c>
      <c r="E252">
        <v>27278</v>
      </c>
      <c r="F252" t="s">
        <v>477</v>
      </c>
      <c r="G252" t="s">
        <v>28</v>
      </c>
      <c r="H252" t="s">
        <v>639</v>
      </c>
      <c r="I252" s="11">
        <v>0.08</v>
      </c>
      <c r="J252" t="s">
        <v>640</v>
      </c>
      <c r="K252" t="s">
        <v>465</v>
      </c>
      <c r="L252" t="s">
        <v>641</v>
      </c>
      <c r="M252" t="s">
        <v>642</v>
      </c>
      <c r="N252" t="s">
        <v>716</v>
      </c>
      <c r="P252" t="s">
        <v>786</v>
      </c>
      <c r="Q252" t="s">
        <v>746</v>
      </c>
      <c r="U252" t="s">
        <v>939</v>
      </c>
    </row>
    <row r="253" spans="1:21" x14ac:dyDescent="0.25">
      <c r="A253" t="s">
        <v>778</v>
      </c>
      <c r="B253" t="s">
        <v>664</v>
      </c>
      <c r="C253" t="s">
        <v>39</v>
      </c>
      <c r="D253" t="s">
        <v>26</v>
      </c>
      <c r="E253">
        <v>27278</v>
      </c>
      <c r="F253" t="s">
        <v>477</v>
      </c>
      <c r="G253" t="s">
        <v>28</v>
      </c>
      <c r="H253" t="s">
        <v>583</v>
      </c>
      <c r="I253" s="11">
        <v>0.123</v>
      </c>
      <c r="J253" t="s">
        <v>666</v>
      </c>
      <c r="K253" t="s">
        <v>249</v>
      </c>
      <c r="L253" t="s">
        <v>667</v>
      </c>
      <c r="M253" t="s">
        <v>668</v>
      </c>
      <c r="N253" t="s">
        <v>716</v>
      </c>
      <c r="P253" t="s">
        <v>779</v>
      </c>
      <c r="Q253" t="s">
        <v>746</v>
      </c>
      <c r="R253" t="s">
        <v>461</v>
      </c>
      <c r="U253" t="s">
        <v>939</v>
      </c>
    </row>
    <row r="254" spans="1:21" x14ac:dyDescent="0.25">
      <c r="A254" t="s">
        <v>724</v>
      </c>
      <c r="B254" t="s">
        <v>699</v>
      </c>
      <c r="C254" t="s">
        <v>39</v>
      </c>
      <c r="D254" t="s">
        <v>26</v>
      </c>
      <c r="E254">
        <v>27278</v>
      </c>
      <c r="F254" t="s">
        <v>477</v>
      </c>
      <c r="G254" t="s">
        <v>28</v>
      </c>
      <c r="H254" t="s">
        <v>707</v>
      </c>
      <c r="I254" s="11">
        <v>9.6</v>
      </c>
      <c r="J254" t="s">
        <v>704</v>
      </c>
      <c r="K254" t="s">
        <v>224</v>
      </c>
      <c r="L254" t="s">
        <v>225</v>
      </c>
      <c r="M254" t="s">
        <v>702</v>
      </c>
      <c r="N254" t="s">
        <v>716</v>
      </c>
      <c r="P254" t="s">
        <v>725</v>
      </c>
      <c r="Q254" t="s">
        <v>721</v>
      </c>
      <c r="R254" t="s">
        <v>183</v>
      </c>
      <c r="U254" t="s">
        <v>939</v>
      </c>
    </row>
    <row r="255" spans="1:21" x14ac:dyDescent="0.25">
      <c r="A255" t="s">
        <v>724</v>
      </c>
      <c r="B255" t="s">
        <v>699</v>
      </c>
      <c r="C255" t="s">
        <v>47</v>
      </c>
      <c r="D255" t="s">
        <v>26</v>
      </c>
      <c r="E255">
        <v>27278</v>
      </c>
      <c r="F255" t="s">
        <v>477</v>
      </c>
      <c r="G255" t="s">
        <v>28</v>
      </c>
      <c r="H255" t="s">
        <v>707</v>
      </c>
      <c r="I255" s="11">
        <v>8</v>
      </c>
      <c r="J255" t="s">
        <v>704</v>
      </c>
      <c r="K255" t="s">
        <v>224</v>
      </c>
      <c r="L255" t="s">
        <v>225</v>
      </c>
      <c r="M255" t="s">
        <v>702</v>
      </c>
      <c r="N255" t="s">
        <v>716</v>
      </c>
      <c r="P255" t="s">
        <v>730</v>
      </c>
      <c r="Q255" t="s">
        <v>729</v>
      </c>
      <c r="R255" t="s">
        <v>183</v>
      </c>
      <c r="U255" t="s">
        <v>939</v>
      </c>
    </row>
    <row r="256" spans="1:21" x14ac:dyDescent="0.25">
      <c r="A256" t="s">
        <v>724</v>
      </c>
      <c r="B256" t="s">
        <v>699</v>
      </c>
      <c r="C256" t="s">
        <v>25</v>
      </c>
      <c r="D256" t="s">
        <v>26</v>
      </c>
      <c r="E256">
        <v>27278</v>
      </c>
      <c r="F256" t="s">
        <v>477</v>
      </c>
      <c r="G256" t="s">
        <v>28</v>
      </c>
      <c r="H256" t="s">
        <v>706</v>
      </c>
      <c r="I256" s="11">
        <v>0.53</v>
      </c>
      <c r="J256" t="s">
        <v>704</v>
      </c>
      <c r="K256" t="s">
        <v>224</v>
      </c>
      <c r="L256" t="s">
        <v>225</v>
      </c>
      <c r="M256" t="s">
        <v>702</v>
      </c>
      <c r="N256" t="s">
        <v>716</v>
      </c>
      <c r="P256" t="s">
        <v>734</v>
      </c>
      <c r="Q256" t="s">
        <v>733</v>
      </c>
      <c r="R256" t="s">
        <v>183</v>
      </c>
      <c r="U256" t="s">
        <v>939</v>
      </c>
    </row>
    <row r="257" spans="1:21" x14ac:dyDescent="0.25">
      <c r="A257" t="s">
        <v>724</v>
      </c>
      <c r="B257" t="s">
        <v>699</v>
      </c>
      <c r="C257" t="s">
        <v>67</v>
      </c>
      <c r="D257" t="s">
        <v>26</v>
      </c>
      <c r="E257">
        <v>27278</v>
      </c>
      <c r="F257" t="s">
        <v>477</v>
      </c>
      <c r="G257" t="s">
        <v>28</v>
      </c>
      <c r="H257" t="s">
        <v>705</v>
      </c>
      <c r="I257" s="11">
        <v>0.28000000000000003</v>
      </c>
      <c r="J257" t="s">
        <v>704</v>
      </c>
      <c r="K257" t="s">
        <v>224</v>
      </c>
      <c r="L257" t="s">
        <v>225</v>
      </c>
      <c r="M257" t="s">
        <v>702</v>
      </c>
      <c r="N257" t="s">
        <v>716</v>
      </c>
      <c r="P257" t="s">
        <v>742</v>
      </c>
      <c r="Q257" t="s">
        <v>737</v>
      </c>
      <c r="R257" t="s">
        <v>183</v>
      </c>
      <c r="U257" t="s">
        <v>939</v>
      </c>
    </row>
    <row r="258" spans="1:21" x14ac:dyDescent="0.25">
      <c r="A258" t="s">
        <v>724</v>
      </c>
      <c r="B258" t="s">
        <v>699</v>
      </c>
      <c r="C258" t="s">
        <v>58</v>
      </c>
      <c r="D258" t="s">
        <v>26</v>
      </c>
      <c r="E258">
        <v>27278</v>
      </c>
      <c r="F258" t="s">
        <v>477</v>
      </c>
      <c r="G258" t="s">
        <v>28</v>
      </c>
      <c r="H258" t="s">
        <v>703</v>
      </c>
      <c r="I258" s="11">
        <v>0.28000000000000003</v>
      </c>
      <c r="J258" t="s">
        <v>704</v>
      </c>
      <c r="K258" t="s">
        <v>224</v>
      </c>
      <c r="L258" t="s">
        <v>225</v>
      </c>
      <c r="M258" t="s">
        <v>702</v>
      </c>
      <c r="N258" t="s">
        <v>716</v>
      </c>
      <c r="P258" t="s">
        <v>764</v>
      </c>
      <c r="Q258" t="s">
        <v>746</v>
      </c>
      <c r="R258" t="s">
        <v>183</v>
      </c>
      <c r="U258" t="s">
        <v>939</v>
      </c>
    </row>
    <row r="259" spans="1:21" hidden="1" x14ac:dyDescent="0.25">
      <c r="A259" t="s">
        <v>724</v>
      </c>
      <c r="B259" t="s">
        <v>699</v>
      </c>
      <c r="C259" t="s">
        <v>69</v>
      </c>
      <c r="D259" t="s">
        <v>26</v>
      </c>
      <c r="E259">
        <v>27278</v>
      </c>
      <c r="F259" t="s">
        <v>477</v>
      </c>
      <c r="G259" t="s">
        <v>28</v>
      </c>
      <c r="H259" t="s">
        <v>700</v>
      </c>
      <c r="I259" s="11">
        <v>6.9500000000000006E-2</v>
      </c>
      <c r="J259" t="s">
        <v>369</v>
      </c>
      <c r="K259" t="s">
        <v>224</v>
      </c>
      <c r="L259" t="s">
        <v>225</v>
      </c>
      <c r="M259" t="s">
        <v>702</v>
      </c>
      <c r="N259" t="s">
        <v>64</v>
      </c>
      <c r="O259" t="s">
        <v>821</v>
      </c>
      <c r="P259" t="s">
        <v>822</v>
      </c>
      <c r="Q259" t="s">
        <v>746</v>
      </c>
      <c r="U259" t="s">
        <v>939</v>
      </c>
    </row>
    <row r="260" spans="1:21" x14ac:dyDescent="0.25">
      <c r="A260" t="s">
        <v>760</v>
      </c>
      <c r="B260" t="s">
        <v>147</v>
      </c>
      <c r="C260" t="s">
        <v>25</v>
      </c>
      <c r="D260" t="s">
        <v>26</v>
      </c>
      <c r="E260">
        <v>27278</v>
      </c>
      <c r="F260" t="s">
        <v>477</v>
      </c>
      <c r="G260" t="s">
        <v>28</v>
      </c>
      <c r="H260" t="s">
        <v>614</v>
      </c>
      <c r="I260" s="11">
        <v>0.2</v>
      </c>
      <c r="J260" t="s">
        <v>202</v>
      </c>
      <c r="K260" t="s">
        <v>615</v>
      </c>
      <c r="L260" t="s">
        <v>616</v>
      </c>
      <c r="M260" t="s">
        <v>617</v>
      </c>
      <c r="N260" t="s">
        <v>716</v>
      </c>
      <c r="P260" t="s">
        <v>761</v>
      </c>
      <c r="Q260" t="s">
        <v>746</v>
      </c>
      <c r="R260" t="s">
        <v>183</v>
      </c>
      <c r="U260" t="s">
        <v>939</v>
      </c>
    </row>
    <row r="261" spans="1:21" x14ac:dyDescent="0.25">
      <c r="A261" t="s">
        <v>738</v>
      </c>
      <c r="B261" t="s">
        <v>24</v>
      </c>
      <c r="C261" t="s">
        <v>67</v>
      </c>
      <c r="D261" t="s">
        <v>26</v>
      </c>
      <c r="E261">
        <v>27278</v>
      </c>
      <c r="F261" t="s">
        <v>477</v>
      </c>
      <c r="G261" t="s">
        <v>28</v>
      </c>
      <c r="H261" t="s">
        <v>506</v>
      </c>
      <c r="I261" s="11">
        <v>0.28000000000000003</v>
      </c>
      <c r="J261" t="s">
        <v>31</v>
      </c>
      <c r="K261" t="s">
        <v>32</v>
      </c>
      <c r="L261" t="s">
        <v>33</v>
      </c>
      <c r="M261" t="s">
        <v>34</v>
      </c>
      <c r="N261" t="s">
        <v>716</v>
      </c>
      <c r="P261" t="s">
        <v>739</v>
      </c>
      <c r="Q261" t="s">
        <v>737</v>
      </c>
      <c r="R261" t="s">
        <v>183</v>
      </c>
      <c r="U261" t="s">
        <v>939</v>
      </c>
    </row>
    <row r="262" spans="1:21" hidden="1" x14ac:dyDescent="0.25">
      <c r="A262" s="3" t="s">
        <v>1060</v>
      </c>
      <c r="B262" t="s">
        <v>114</v>
      </c>
      <c r="C262" t="s">
        <v>39</v>
      </c>
      <c r="D262" t="s">
        <v>26</v>
      </c>
      <c r="E262">
        <v>27278</v>
      </c>
      <c r="F262" t="s">
        <v>477</v>
      </c>
      <c r="G262" t="s">
        <v>28</v>
      </c>
      <c r="H262" t="s">
        <v>1061</v>
      </c>
      <c r="I262" s="11">
        <v>1.04</v>
      </c>
      <c r="J262" t="s">
        <v>1063</v>
      </c>
      <c r="K262" t="s">
        <v>1064</v>
      </c>
      <c r="L262" t="s">
        <v>1065</v>
      </c>
      <c r="M262" t="s">
        <v>1066</v>
      </c>
      <c r="N262" t="s">
        <v>64</v>
      </c>
      <c r="O262" t="s">
        <v>864</v>
      </c>
      <c r="P262" t="s">
        <v>865</v>
      </c>
      <c r="U262" t="s">
        <v>939</v>
      </c>
    </row>
    <row r="263" spans="1:21" x14ac:dyDescent="0.25">
      <c r="A263" s="3" t="s">
        <v>1067</v>
      </c>
      <c r="B263" t="s">
        <v>1068</v>
      </c>
      <c r="C263" t="s">
        <v>67</v>
      </c>
      <c r="D263" t="s">
        <v>26</v>
      </c>
      <c r="E263">
        <v>27278</v>
      </c>
      <c r="F263" t="s">
        <v>477</v>
      </c>
      <c r="G263" t="s">
        <v>28</v>
      </c>
      <c r="H263" t="s">
        <v>1069</v>
      </c>
      <c r="I263" s="11">
        <v>0.2</v>
      </c>
      <c r="J263" t="s">
        <v>389</v>
      </c>
      <c r="K263" t="s">
        <v>441</v>
      </c>
      <c r="L263" t="s">
        <v>1070</v>
      </c>
      <c r="M263" t="s">
        <v>1071</v>
      </c>
      <c r="N263" t="s">
        <v>716</v>
      </c>
      <c r="P263" t="s">
        <v>786</v>
      </c>
      <c r="Q263" t="s">
        <v>746</v>
      </c>
      <c r="U263" t="s">
        <v>939</v>
      </c>
    </row>
    <row r="264" spans="1:21" x14ac:dyDescent="0.25">
      <c r="A264" s="3" t="s">
        <v>1072</v>
      </c>
      <c r="B264" t="s">
        <v>1073</v>
      </c>
      <c r="C264" t="s">
        <v>39</v>
      </c>
      <c r="D264" t="s">
        <v>26</v>
      </c>
      <c r="E264">
        <v>27278</v>
      </c>
      <c r="F264" t="s">
        <v>477</v>
      </c>
      <c r="G264" t="s">
        <v>28</v>
      </c>
      <c r="H264" t="s">
        <v>1074</v>
      </c>
      <c r="I264" s="11">
        <v>0.08</v>
      </c>
      <c r="J264" t="s">
        <v>1075</v>
      </c>
      <c r="K264" t="s">
        <v>289</v>
      </c>
      <c r="L264" t="s">
        <v>1076</v>
      </c>
      <c r="M264" t="s">
        <v>1077</v>
      </c>
      <c r="N264" t="s">
        <v>716</v>
      </c>
      <c r="P264" t="s">
        <v>779</v>
      </c>
      <c r="Q264" t="s">
        <v>746</v>
      </c>
      <c r="R264" s="1" t="s">
        <v>461</v>
      </c>
      <c r="U264" t="s">
        <v>939</v>
      </c>
    </row>
    <row r="265" spans="1:21" hidden="1" x14ac:dyDescent="0.25">
      <c r="A265" s="3" t="s">
        <v>1078</v>
      </c>
      <c r="B265" t="s">
        <v>1079</v>
      </c>
      <c r="C265" t="s">
        <v>47</v>
      </c>
      <c r="D265" t="s">
        <v>26</v>
      </c>
      <c r="E265">
        <v>27278</v>
      </c>
      <c r="F265" t="s">
        <v>477</v>
      </c>
      <c r="G265" t="s">
        <v>28</v>
      </c>
      <c r="H265" t="s">
        <v>1080</v>
      </c>
      <c r="I265" s="11">
        <v>2100</v>
      </c>
      <c r="J265" t="s">
        <v>1082</v>
      </c>
      <c r="K265" t="s">
        <v>142</v>
      </c>
      <c r="L265" t="s">
        <v>1083</v>
      </c>
      <c r="M265" t="s">
        <v>1084</v>
      </c>
      <c r="N265" t="s">
        <v>64</v>
      </c>
      <c r="O265" t="s">
        <v>792</v>
      </c>
      <c r="P265" t="s">
        <v>725</v>
      </c>
      <c r="Q265" t="s">
        <v>721</v>
      </c>
      <c r="R265" t="s">
        <v>183</v>
      </c>
      <c r="U265" t="s">
        <v>939</v>
      </c>
    </row>
    <row r="266" spans="1:21" x14ac:dyDescent="0.25">
      <c r="A266" s="3" t="s">
        <v>1085</v>
      </c>
      <c r="B266" t="s">
        <v>1086</v>
      </c>
      <c r="C266" t="s">
        <v>1087</v>
      </c>
      <c r="D266" t="s">
        <v>26</v>
      </c>
      <c r="E266">
        <v>27278</v>
      </c>
      <c r="F266" t="s">
        <v>477</v>
      </c>
      <c r="G266" t="s">
        <v>28</v>
      </c>
      <c r="H266" t="s">
        <v>1088</v>
      </c>
      <c r="I266" s="11">
        <v>13</v>
      </c>
      <c r="J266" t="s">
        <v>1089</v>
      </c>
      <c r="K266" t="s">
        <v>1090</v>
      </c>
      <c r="L266" t="s">
        <v>1091</v>
      </c>
      <c r="M266" t="s">
        <v>1092</v>
      </c>
      <c r="N266" s="1" t="s">
        <v>716</v>
      </c>
      <c r="O266" s="1"/>
      <c r="P266" t="s">
        <v>730</v>
      </c>
      <c r="Q266" t="s">
        <v>729</v>
      </c>
      <c r="R266" t="s">
        <v>183</v>
      </c>
      <c r="U266" t="s">
        <v>939</v>
      </c>
    </row>
    <row r="267" spans="1:21" x14ac:dyDescent="0.25">
      <c r="A267" s="3" t="s">
        <v>1085</v>
      </c>
      <c r="B267" t="s">
        <v>1086</v>
      </c>
      <c r="C267" t="s">
        <v>1093</v>
      </c>
      <c r="D267" t="s">
        <v>26</v>
      </c>
      <c r="E267">
        <v>27278</v>
      </c>
      <c r="F267" t="s">
        <v>477</v>
      </c>
      <c r="G267" t="s">
        <v>28</v>
      </c>
      <c r="H267" t="s">
        <v>1094</v>
      </c>
      <c r="I267" s="11">
        <v>16</v>
      </c>
      <c r="J267" t="s">
        <v>1089</v>
      </c>
      <c r="K267" t="s">
        <v>1090</v>
      </c>
      <c r="L267" t="s">
        <v>1091</v>
      </c>
      <c r="M267" t="s">
        <v>1092</v>
      </c>
      <c r="N267" s="1" t="s">
        <v>716</v>
      </c>
      <c r="O267" s="1"/>
      <c r="P267" t="s">
        <v>734</v>
      </c>
      <c r="Q267" s="1" t="s">
        <v>733</v>
      </c>
      <c r="R267" s="1" t="s">
        <v>183</v>
      </c>
      <c r="U267" t="s">
        <v>939</v>
      </c>
    </row>
    <row r="268" spans="1:21" hidden="1" x14ac:dyDescent="0.25">
      <c r="A268" s="3" t="s">
        <v>1096</v>
      </c>
      <c r="B268" t="s">
        <v>1097</v>
      </c>
      <c r="C268" t="s">
        <v>39</v>
      </c>
      <c r="D268" t="s">
        <v>26</v>
      </c>
      <c r="E268">
        <v>27278</v>
      </c>
      <c r="F268" t="s">
        <v>477</v>
      </c>
      <c r="G268" t="s">
        <v>28</v>
      </c>
      <c r="H268" t="s">
        <v>110</v>
      </c>
      <c r="I268" s="11">
        <v>28600</v>
      </c>
      <c r="J268" t="s">
        <v>1099</v>
      </c>
      <c r="K268" t="s">
        <v>1100</v>
      </c>
      <c r="L268" t="s">
        <v>1101</v>
      </c>
      <c r="M268" t="s">
        <v>1102</v>
      </c>
      <c r="N268" t="s">
        <v>64</v>
      </c>
      <c r="O268" t="s">
        <v>846</v>
      </c>
      <c r="P268" t="s">
        <v>742</v>
      </c>
      <c r="Q268" t="s">
        <v>737</v>
      </c>
      <c r="R268" t="s">
        <v>183</v>
      </c>
      <c r="U268" t="s">
        <v>939</v>
      </c>
    </row>
    <row r="269" spans="1:21" x14ac:dyDescent="0.25">
      <c r="A269" s="3" t="s">
        <v>1103</v>
      </c>
      <c r="B269" t="s">
        <v>1104</v>
      </c>
      <c r="C269" t="s">
        <v>39</v>
      </c>
      <c r="D269" t="s">
        <v>26</v>
      </c>
      <c r="E269">
        <v>27278</v>
      </c>
      <c r="F269" t="s">
        <v>477</v>
      </c>
      <c r="G269" t="s">
        <v>28</v>
      </c>
      <c r="H269" t="s">
        <v>110</v>
      </c>
      <c r="I269" s="11">
        <v>679883.16</v>
      </c>
      <c r="J269" t="s">
        <v>1106</v>
      </c>
      <c r="K269" t="s">
        <v>1107</v>
      </c>
      <c r="L269" t="s">
        <v>1108</v>
      </c>
      <c r="M269" t="s">
        <v>1109</v>
      </c>
      <c r="N269" t="s">
        <v>716</v>
      </c>
      <c r="P269" t="s">
        <v>764</v>
      </c>
      <c r="Q269" t="s">
        <v>746</v>
      </c>
      <c r="R269" t="s">
        <v>183</v>
      </c>
      <c r="U269" t="s">
        <v>939</v>
      </c>
    </row>
    <row r="270" spans="1:21" hidden="1" x14ac:dyDescent="0.25">
      <c r="A270" s="3" t="s">
        <v>1110</v>
      </c>
      <c r="B270" t="s">
        <v>1111</v>
      </c>
      <c r="C270" t="s">
        <v>39</v>
      </c>
      <c r="D270" t="s">
        <v>26</v>
      </c>
      <c r="E270">
        <v>27278</v>
      </c>
      <c r="F270" t="s">
        <v>477</v>
      </c>
      <c r="G270" t="s">
        <v>28</v>
      </c>
      <c r="H270" t="s">
        <v>110</v>
      </c>
      <c r="I270" s="11">
        <v>1460000</v>
      </c>
      <c r="J270" t="s">
        <v>178</v>
      </c>
      <c r="K270" t="s">
        <v>1113</v>
      </c>
      <c r="L270" t="s">
        <v>1114</v>
      </c>
      <c r="M270" t="s">
        <v>1115</v>
      </c>
      <c r="N270" t="s">
        <v>64</v>
      </c>
      <c r="O270" t="s">
        <v>821</v>
      </c>
      <c r="P270" t="s">
        <v>822</v>
      </c>
      <c r="Q270" t="s">
        <v>746</v>
      </c>
      <c r="U270" t="s">
        <v>939</v>
      </c>
    </row>
    <row r="271" spans="1:21" x14ac:dyDescent="0.25">
      <c r="A271" s="3" t="s">
        <v>1116</v>
      </c>
      <c r="B271" t="s">
        <v>94</v>
      </c>
      <c r="C271" t="s">
        <v>39</v>
      </c>
      <c r="D271" t="s">
        <v>26</v>
      </c>
      <c r="E271">
        <v>27278</v>
      </c>
      <c r="F271" t="s">
        <v>477</v>
      </c>
      <c r="G271" t="s">
        <v>28</v>
      </c>
      <c r="H271" t="s">
        <v>110</v>
      </c>
      <c r="I271" s="11">
        <v>881990.32</v>
      </c>
      <c r="J271" t="s">
        <v>97</v>
      </c>
      <c r="K271" t="s">
        <v>1118</v>
      </c>
      <c r="L271" t="s">
        <v>1119</v>
      </c>
      <c r="M271" t="s">
        <v>1120</v>
      </c>
      <c r="N271" t="s">
        <v>716</v>
      </c>
      <c r="P271" t="s">
        <v>761</v>
      </c>
      <c r="Q271" t="s">
        <v>746</v>
      </c>
      <c r="R271" t="s">
        <v>183</v>
      </c>
      <c r="U271" t="s">
        <v>939</v>
      </c>
    </row>
    <row r="272" spans="1:21" x14ac:dyDescent="0.25">
      <c r="A272" s="4" t="s">
        <v>1121</v>
      </c>
      <c r="B272" t="s">
        <v>1122</v>
      </c>
      <c r="C272" t="s">
        <v>627</v>
      </c>
      <c r="D272" t="s">
        <v>26</v>
      </c>
      <c r="E272">
        <v>27278</v>
      </c>
      <c r="F272" t="s">
        <v>477</v>
      </c>
      <c r="G272" t="s">
        <v>28</v>
      </c>
      <c r="H272" t="s">
        <v>1123</v>
      </c>
      <c r="I272" s="11">
        <v>0.73</v>
      </c>
      <c r="J272" t="s">
        <v>1125</v>
      </c>
      <c r="K272" t="s">
        <v>217</v>
      </c>
      <c r="L272" t="s">
        <v>1126</v>
      </c>
      <c r="M272" t="s">
        <v>1127</v>
      </c>
      <c r="N272" s="1" t="s">
        <v>716</v>
      </c>
      <c r="P272" t="s">
        <v>739</v>
      </c>
      <c r="Q272" t="s">
        <v>737</v>
      </c>
      <c r="R272" s="1" t="s">
        <v>183</v>
      </c>
      <c r="U272" t="s">
        <v>939</v>
      </c>
    </row>
    <row r="273" spans="1:21" x14ac:dyDescent="0.25">
      <c r="A273" s="3" t="s">
        <v>1121</v>
      </c>
      <c r="B273" t="s">
        <v>1122</v>
      </c>
      <c r="C273" t="s">
        <v>629</v>
      </c>
      <c r="D273" t="s">
        <v>26</v>
      </c>
      <c r="E273">
        <v>27278</v>
      </c>
      <c r="F273" t="s">
        <v>477</v>
      </c>
      <c r="G273" t="s">
        <v>28</v>
      </c>
      <c r="H273" t="s">
        <v>1123</v>
      </c>
      <c r="I273" s="11">
        <v>10.34</v>
      </c>
      <c r="J273" t="s">
        <v>1125</v>
      </c>
      <c r="K273" t="s">
        <v>217</v>
      </c>
      <c r="L273" t="s">
        <v>1126</v>
      </c>
      <c r="M273" t="s">
        <v>1127</v>
      </c>
      <c r="N273" s="1" t="s">
        <v>716</v>
      </c>
      <c r="P273" t="s">
        <v>721</v>
      </c>
      <c r="Q273" t="s">
        <v>721</v>
      </c>
      <c r="R273" s="1" t="s">
        <v>183</v>
      </c>
      <c r="U273" t="s">
        <v>939</v>
      </c>
    </row>
    <row r="274" spans="1:21" x14ac:dyDescent="0.25">
      <c r="A274" s="3" t="s">
        <v>1121</v>
      </c>
      <c r="B274" t="s">
        <v>1122</v>
      </c>
      <c r="C274" t="s">
        <v>1050</v>
      </c>
      <c r="D274" t="s">
        <v>26</v>
      </c>
      <c r="E274">
        <v>27278</v>
      </c>
      <c r="F274" t="s">
        <v>477</v>
      </c>
      <c r="G274" t="s">
        <v>28</v>
      </c>
      <c r="H274" t="s">
        <v>1123</v>
      </c>
      <c r="I274" s="11">
        <v>8.49</v>
      </c>
      <c r="J274" t="s">
        <v>1125</v>
      </c>
      <c r="K274" t="s">
        <v>217</v>
      </c>
      <c r="L274" t="s">
        <v>1126</v>
      </c>
      <c r="M274" t="s">
        <v>1127</v>
      </c>
      <c r="N274" s="1" t="s">
        <v>716</v>
      </c>
      <c r="P274" s="1" t="s">
        <v>729</v>
      </c>
      <c r="Q274" s="1" t="s">
        <v>729</v>
      </c>
      <c r="R274" s="1" t="s">
        <v>183</v>
      </c>
      <c r="U274" t="s">
        <v>939</v>
      </c>
    </row>
    <row r="275" spans="1:21" x14ac:dyDescent="0.25">
      <c r="A275" s="4" t="s">
        <v>1130</v>
      </c>
      <c r="B275" t="s">
        <v>1131</v>
      </c>
      <c r="C275" t="s">
        <v>101</v>
      </c>
      <c r="D275" t="s">
        <v>26</v>
      </c>
      <c r="E275">
        <v>27278</v>
      </c>
      <c r="F275" t="s">
        <v>477</v>
      </c>
      <c r="G275" t="s">
        <v>28</v>
      </c>
      <c r="H275" t="s">
        <v>1132</v>
      </c>
      <c r="I275" s="11">
        <v>3.5</v>
      </c>
      <c r="J275" t="s">
        <v>1133</v>
      </c>
      <c r="K275" t="s">
        <v>1134</v>
      </c>
      <c r="L275" t="s">
        <v>628</v>
      </c>
      <c r="M275" t="s">
        <v>1135</v>
      </c>
      <c r="N275" s="1" t="s">
        <v>716</v>
      </c>
      <c r="P275" s="1" t="s">
        <v>720</v>
      </c>
      <c r="Q275" s="1" t="s">
        <v>721</v>
      </c>
      <c r="R275" s="1" t="s">
        <v>183</v>
      </c>
      <c r="U275" t="s">
        <v>939</v>
      </c>
    </row>
    <row r="276" spans="1:21" x14ac:dyDescent="0.25">
      <c r="A276" s="3" t="s">
        <v>1130</v>
      </c>
      <c r="B276" t="s">
        <v>1131</v>
      </c>
      <c r="C276" t="s">
        <v>90</v>
      </c>
      <c r="D276" t="s">
        <v>26</v>
      </c>
      <c r="E276">
        <v>27278</v>
      </c>
      <c r="F276" t="s">
        <v>477</v>
      </c>
      <c r="G276" t="s">
        <v>28</v>
      </c>
      <c r="H276" t="s">
        <v>1136</v>
      </c>
      <c r="I276" s="11">
        <v>3</v>
      </c>
      <c r="J276" t="s">
        <v>1133</v>
      </c>
      <c r="K276" t="s">
        <v>1134</v>
      </c>
      <c r="L276" t="s">
        <v>628</v>
      </c>
      <c r="M276" t="s">
        <v>1135</v>
      </c>
      <c r="N276" s="1" t="s">
        <v>716</v>
      </c>
      <c r="P276" s="1" t="s">
        <v>728</v>
      </c>
      <c r="Q276" s="1" t="s">
        <v>729</v>
      </c>
      <c r="R276" s="1" t="s">
        <v>183</v>
      </c>
      <c r="U276" t="s">
        <v>939</v>
      </c>
    </row>
    <row r="277" spans="1:21" x14ac:dyDescent="0.25">
      <c r="A277" s="3" t="s">
        <v>1130</v>
      </c>
      <c r="B277" t="s">
        <v>1131</v>
      </c>
      <c r="C277" t="s">
        <v>79</v>
      </c>
      <c r="D277" t="s">
        <v>26</v>
      </c>
      <c r="E277">
        <v>27278</v>
      </c>
      <c r="F277" t="s">
        <v>477</v>
      </c>
      <c r="G277" t="s">
        <v>28</v>
      </c>
      <c r="H277" t="s">
        <v>80</v>
      </c>
      <c r="I277" s="11">
        <v>2</v>
      </c>
      <c r="J277" t="s">
        <v>1133</v>
      </c>
      <c r="K277" t="s">
        <v>1134</v>
      </c>
      <c r="L277" t="s">
        <v>628</v>
      </c>
      <c r="M277" t="s">
        <v>1135</v>
      </c>
      <c r="N277" s="1" t="s">
        <v>716</v>
      </c>
      <c r="P277" s="1" t="s">
        <v>732</v>
      </c>
      <c r="Q277" s="1" t="s">
        <v>733</v>
      </c>
      <c r="R277" s="1" t="s">
        <v>183</v>
      </c>
      <c r="U277" t="s">
        <v>939</v>
      </c>
    </row>
    <row r="278" spans="1:21" x14ac:dyDescent="0.25">
      <c r="A278" s="4" t="s">
        <v>1137</v>
      </c>
      <c r="B278" t="s">
        <v>1138</v>
      </c>
      <c r="C278" t="s">
        <v>39</v>
      </c>
      <c r="D278" t="s">
        <v>26</v>
      </c>
      <c r="E278">
        <v>27278</v>
      </c>
      <c r="F278" t="s">
        <v>477</v>
      </c>
      <c r="G278" t="s">
        <v>28</v>
      </c>
      <c r="H278" t="s">
        <v>361</v>
      </c>
      <c r="I278" s="11">
        <v>0.28999999999999998</v>
      </c>
      <c r="J278" t="s">
        <v>1139</v>
      </c>
      <c r="K278" t="s">
        <v>476</v>
      </c>
      <c r="L278" t="s">
        <v>1140</v>
      </c>
      <c r="M278" t="s">
        <v>1141</v>
      </c>
      <c r="N278" s="1" t="s">
        <v>716</v>
      </c>
      <c r="P278" s="1" t="s">
        <v>1142</v>
      </c>
      <c r="Q278" s="1" t="s">
        <v>746</v>
      </c>
      <c r="R278" s="1" t="s">
        <v>183</v>
      </c>
      <c r="U278" t="s">
        <v>939</v>
      </c>
    </row>
    <row r="279" spans="1:21" x14ac:dyDescent="0.25">
      <c r="A279" t="s">
        <v>938</v>
      </c>
      <c r="E279">
        <v>27278</v>
      </c>
      <c r="F279" t="s">
        <v>477</v>
      </c>
      <c r="G279" t="s">
        <v>28</v>
      </c>
      <c r="H279" s="2">
        <v>12000000</v>
      </c>
      <c r="I279">
        <v>0.28999999999999998</v>
      </c>
      <c r="M279" s="5">
        <v>45392</v>
      </c>
      <c r="N279" s="1" t="s">
        <v>716</v>
      </c>
      <c r="Q279" s="1" t="s">
        <v>746</v>
      </c>
      <c r="R279" s="1" t="s">
        <v>1143</v>
      </c>
      <c r="U279" t="s">
        <v>934</v>
      </c>
    </row>
    <row r="280" spans="1:21" x14ac:dyDescent="0.25">
      <c r="A280" t="s">
        <v>938</v>
      </c>
      <c r="E280">
        <v>27278</v>
      </c>
      <c r="F280" t="s">
        <v>477</v>
      </c>
      <c r="G280" t="s">
        <v>28</v>
      </c>
      <c r="H280" s="2">
        <v>240000</v>
      </c>
      <c r="I280">
        <v>9.93</v>
      </c>
      <c r="M280" s="5">
        <v>45392</v>
      </c>
      <c r="N280" s="1" t="s">
        <v>716</v>
      </c>
      <c r="P280" s="1" t="s">
        <v>787</v>
      </c>
      <c r="Q280" s="1" t="s">
        <v>787</v>
      </c>
      <c r="R280" s="1" t="s">
        <v>1143</v>
      </c>
      <c r="U280" t="s">
        <v>934</v>
      </c>
    </row>
    <row r="281" spans="1:21" x14ac:dyDescent="0.25">
      <c r="A281" t="s">
        <v>937</v>
      </c>
      <c r="E281">
        <v>27278</v>
      </c>
      <c r="F281" t="s">
        <v>477</v>
      </c>
      <c r="G281" t="s">
        <v>28</v>
      </c>
      <c r="H281" s="2">
        <v>12000000</v>
      </c>
      <c r="I281">
        <v>0.34</v>
      </c>
      <c r="M281" s="5">
        <v>45392</v>
      </c>
      <c r="N281" s="1" t="s">
        <v>716</v>
      </c>
      <c r="P281" s="1" t="s">
        <v>1144</v>
      </c>
      <c r="Q281" s="1" t="s">
        <v>746</v>
      </c>
      <c r="R281" s="1" t="s">
        <v>1143</v>
      </c>
      <c r="U281" t="s">
        <v>934</v>
      </c>
    </row>
    <row r="282" spans="1:21" x14ac:dyDescent="0.25">
      <c r="A282" t="s">
        <v>937</v>
      </c>
      <c r="E282">
        <v>27278</v>
      </c>
      <c r="F282" t="s">
        <v>477</v>
      </c>
      <c r="G282" t="s">
        <v>28</v>
      </c>
      <c r="H282" s="2">
        <v>240000</v>
      </c>
      <c r="I282">
        <f>I281*2</f>
        <v>0.68</v>
      </c>
      <c r="M282" s="5">
        <v>45392</v>
      </c>
      <c r="N282" s="1" t="s">
        <v>716</v>
      </c>
      <c r="P282" t="s">
        <v>1145</v>
      </c>
      <c r="Q282" s="1" t="s">
        <v>737</v>
      </c>
      <c r="R282" s="1" t="s">
        <v>1143</v>
      </c>
      <c r="U282" t="s">
        <v>934</v>
      </c>
    </row>
    <row r="283" spans="1:21" x14ac:dyDescent="0.25">
      <c r="A283" t="s">
        <v>937</v>
      </c>
      <c r="E283">
        <v>27278</v>
      </c>
      <c r="F283" t="s">
        <v>477</v>
      </c>
      <c r="G283" t="s">
        <v>28</v>
      </c>
      <c r="H283" s="2">
        <v>480000</v>
      </c>
      <c r="I283">
        <f>I281*4</f>
        <v>1.36</v>
      </c>
      <c r="M283" s="5">
        <v>45392</v>
      </c>
      <c r="N283" s="1" t="s">
        <v>716</v>
      </c>
      <c r="P283" t="s">
        <v>1146</v>
      </c>
      <c r="Q283" s="1" t="s">
        <v>733</v>
      </c>
      <c r="R283" s="1" t="s">
        <v>1143</v>
      </c>
      <c r="U283" t="s">
        <v>934</v>
      </c>
    </row>
    <row r="284" spans="1:21" x14ac:dyDescent="0.25">
      <c r="A284" t="s">
        <v>937</v>
      </c>
      <c r="E284">
        <v>27278</v>
      </c>
      <c r="F284" t="s">
        <v>477</v>
      </c>
      <c r="G284" t="s">
        <v>28</v>
      </c>
      <c r="H284" s="2">
        <v>960000</v>
      </c>
      <c r="I284">
        <f>I281*8</f>
        <v>2.72</v>
      </c>
      <c r="M284" s="5">
        <v>45392</v>
      </c>
      <c r="N284" s="1" t="s">
        <v>716</v>
      </c>
      <c r="P284" t="s">
        <v>1147</v>
      </c>
      <c r="Q284" s="1" t="s">
        <v>729</v>
      </c>
      <c r="R284" s="1" t="s">
        <v>1143</v>
      </c>
      <c r="U284" t="s">
        <v>934</v>
      </c>
    </row>
    <row r="285" spans="1:21" x14ac:dyDescent="0.25">
      <c r="A285" t="s">
        <v>937</v>
      </c>
      <c r="E285">
        <v>27278</v>
      </c>
      <c r="F285" t="s">
        <v>477</v>
      </c>
      <c r="G285" t="s">
        <v>28</v>
      </c>
      <c r="H285" s="2">
        <v>192000</v>
      </c>
      <c r="I285">
        <f>I281*16</f>
        <v>5.44</v>
      </c>
      <c r="M285" s="5">
        <v>45392</v>
      </c>
      <c r="N285" s="1" t="s">
        <v>716</v>
      </c>
      <c r="P285" t="s">
        <v>1148</v>
      </c>
      <c r="Q285" s="1" t="s">
        <v>721</v>
      </c>
      <c r="R285" s="1" t="s">
        <v>1143</v>
      </c>
      <c r="U285" t="s">
        <v>934</v>
      </c>
    </row>
    <row r="286" spans="1:21" x14ac:dyDescent="0.25">
      <c r="A286" s="1" t="s">
        <v>937</v>
      </c>
      <c r="E286">
        <v>27278</v>
      </c>
      <c r="F286" t="s">
        <v>477</v>
      </c>
      <c r="G286" t="s">
        <v>28</v>
      </c>
      <c r="H286" s="2">
        <v>216000</v>
      </c>
      <c r="I286">
        <f>I281*18</f>
        <v>6.12</v>
      </c>
      <c r="M286" s="5">
        <v>45392</v>
      </c>
      <c r="N286" s="1" t="s">
        <v>716</v>
      </c>
      <c r="P286" t="s">
        <v>1149</v>
      </c>
      <c r="Q286" s="1" t="s">
        <v>787</v>
      </c>
      <c r="R286" s="1" t="s">
        <v>1143</v>
      </c>
      <c r="U286" t="s">
        <v>934</v>
      </c>
    </row>
    <row r="287" spans="1:21" x14ac:dyDescent="0.25">
      <c r="A287" s="1" t="s">
        <v>935</v>
      </c>
      <c r="E287">
        <v>27278</v>
      </c>
      <c r="F287" t="s">
        <v>477</v>
      </c>
      <c r="G287" t="s">
        <v>28</v>
      </c>
      <c r="H287" s="2">
        <v>12000000</v>
      </c>
      <c r="I287">
        <v>0.17</v>
      </c>
      <c r="M287" s="5">
        <v>45392</v>
      </c>
      <c r="N287" s="1" t="s">
        <v>716</v>
      </c>
      <c r="Q287" s="1" t="s">
        <v>746</v>
      </c>
      <c r="R287" s="1" t="s">
        <v>1143</v>
      </c>
      <c r="U287" t="s">
        <v>934</v>
      </c>
    </row>
    <row r="288" spans="1:21" x14ac:dyDescent="0.25">
      <c r="A288" s="1" t="s">
        <v>935</v>
      </c>
      <c r="E288">
        <v>27278</v>
      </c>
      <c r="F288" t="s">
        <v>477</v>
      </c>
      <c r="G288" t="s">
        <v>28</v>
      </c>
      <c r="H288" s="2">
        <v>1700000</v>
      </c>
      <c r="I288">
        <v>2.5</v>
      </c>
      <c r="M288" s="5">
        <v>45392</v>
      </c>
      <c r="N288" s="1" t="s">
        <v>716</v>
      </c>
      <c r="Q288" s="1" t="s">
        <v>721</v>
      </c>
      <c r="R288" s="1" t="s">
        <v>1143</v>
      </c>
      <c r="U288" t="s">
        <v>934</v>
      </c>
    </row>
    <row r="289" spans="1:21" x14ac:dyDescent="0.25">
      <c r="A289" s="1" t="s">
        <v>935</v>
      </c>
      <c r="E289">
        <v>27278</v>
      </c>
      <c r="F289" t="s">
        <v>477</v>
      </c>
      <c r="G289" t="s">
        <v>28</v>
      </c>
      <c r="H289">
        <v>216000</v>
      </c>
      <c r="I289">
        <v>12</v>
      </c>
      <c r="M289" s="5">
        <v>45392</v>
      </c>
      <c r="N289" s="1" t="s">
        <v>716</v>
      </c>
      <c r="Q289" s="1" t="s">
        <v>787</v>
      </c>
      <c r="R289" s="1" t="s">
        <v>1143</v>
      </c>
      <c r="U289" t="s">
        <v>934</v>
      </c>
    </row>
  </sheetData>
  <sortState xmlns:xlrd2="http://schemas.microsoft.com/office/spreadsheetml/2017/richdata2" ref="A2:U289">
    <sortCondition ref="A1:A289"/>
  </sortState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AC40B-5227-45E1-8F2E-8740B892FEF3}">
  <sheetPr codeName="Planilha3"/>
  <dimension ref="A1:U155"/>
  <sheetViews>
    <sheetView zoomScaleNormal="100" workbookViewId="0">
      <pane ySplit="1" topLeftCell="A2" activePane="bottomLeft" state="frozen"/>
      <selection activeCell="K1" sqref="K1"/>
      <selection pane="bottomLeft" activeCell="B28" sqref="B28"/>
    </sheetView>
  </sheetViews>
  <sheetFormatPr defaultColWidth="8.7109375" defaultRowHeight="15" x14ac:dyDescent="0.25"/>
  <cols>
    <col min="1" max="1" width="35" style="3" bestFit="1" customWidth="1"/>
    <col min="2" max="2" width="22.140625" customWidth="1"/>
    <col min="3" max="3" width="16.140625" customWidth="1"/>
    <col min="4" max="4" width="12.5703125" customWidth="1"/>
    <col min="5" max="5" width="18.140625" customWidth="1"/>
    <col min="6" max="6" width="48.5703125" customWidth="1"/>
    <col min="7" max="7" width="23.85546875" customWidth="1"/>
    <col min="8" max="8" width="19.85546875" customWidth="1"/>
    <col min="9" max="9" width="14.140625" customWidth="1"/>
    <col min="10" max="10" width="84.42578125" bestFit="1" customWidth="1"/>
    <col min="11" max="11" width="18.85546875" customWidth="1"/>
    <col min="12" max="12" width="22.5703125" customWidth="1"/>
    <col min="13" max="13" width="15.42578125" customWidth="1"/>
    <col min="14" max="14" width="14.42578125" customWidth="1"/>
    <col min="15" max="15" width="24" customWidth="1"/>
    <col min="16" max="16" width="26.85546875" customWidth="1"/>
    <col min="17" max="17" width="17.42578125" customWidth="1"/>
    <col min="18" max="18" width="31" customWidth="1"/>
    <col min="19" max="19" width="44.85546875" customWidth="1"/>
    <col min="20" max="20" width="46.42578125" customWidth="1"/>
  </cols>
  <sheetData>
    <row r="1" spans="1:21" x14ac:dyDescent="0.25">
      <c r="A1" s="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</row>
    <row r="2" spans="1:21" x14ac:dyDescent="0.25">
      <c r="A2" t="s">
        <v>741</v>
      </c>
      <c r="B2" t="s">
        <v>213</v>
      </c>
      <c r="C2" t="s">
        <v>39</v>
      </c>
      <c r="D2" t="s">
        <v>26</v>
      </c>
      <c r="E2">
        <v>15407</v>
      </c>
      <c r="F2" t="s">
        <v>27</v>
      </c>
      <c r="G2" t="s">
        <v>28</v>
      </c>
      <c r="H2" t="s">
        <v>214</v>
      </c>
      <c r="I2" s="11">
        <v>50</v>
      </c>
      <c r="J2" t="s">
        <v>216</v>
      </c>
      <c r="K2" t="s">
        <v>217</v>
      </c>
      <c r="L2" t="s">
        <v>218</v>
      </c>
      <c r="M2" t="s">
        <v>219</v>
      </c>
      <c r="N2" t="s">
        <v>716</v>
      </c>
      <c r="P2" t="s">
        <v>220</v>
      </c>
      <c r="Q2" t="s">
        <v>36</v>
      </c>
      <c r="R2" t="s">
        <v>37</v>
      </c>
      <c r="U2" t="s">
        <v>939</v>
      </c>
    </row>
    <row r="3" spans="1:21" x14ac:dyDescent="0.25">
      <c r="A3" t="s">
        <v>752</v>
      </c>
      <c r="B3" t="s">
        <v>94</v>
      </c>
      <c r="C3" t="s">
        <v>47</v>
      </c>
      <c r="D3" t="s">
        <v>26</v>
      </c>
      <c r="E3">
        <v>15407</v>
      </c>
      <c r="F3" t="s">
        <v>27</v>
      </c>
      <c r="G3" t="s">
        <v>28</v>
      </c>
      <c r="H3" t="s">
        <v>95</v>
      </c>
      <c r="I3" s="11">
        <v>8.1999999999999993</v>
      </c>
      <c r="J3" t="s">
        <v>97</v>
      </c>
      <c r="K3" t="s">
        <v>98</v>
      </c>
      <c r="L3" t="s">
        <v>99</v>
      </c>
      <c r="M3" t="s">
        <v>45</v>
      </c>
      <c r="N3" t="s">
        <v>716</v>
      </c>
      <c r="P3" t="s">
        <v>814</v>
      </c>
      <c r="Q3" t="s">
        <v>36</v>
      </c>
      <c r="R3" t="s">
        <v>37</v>
      </c>
      <c r="T3">
        <v>19642.857142857141</v>
      </c>
      <c r="U3" t="s">
        <v>939</v>
      </c>
    </row>
    <row r="4" spans="1:21" x14ac:dyDescent="0.25">
      <c r="A4" t="s">
        <v>738</v>
      </c>
      <c r="B4" t="s">
        <v>24</v>
      </c>
      <c r="C4" t="s">
        <v>25</v>
      </c>
      <c r="D4" t="s">
        <v>26</v>
      </c>
      <c r="E4">
        <v>15407</v>
      </c>
      <c r="F4" t="s">
        <v>27</v>
      </c>
      <c r="G4" t="s">
        <v>28</v>
      </c>
      <c r="H4" t="s">
        <v>29</v>
      </c>
      <c r="I4" s="11">
        <v>20</v>
      </c>
      <c r="J4" t="s">
        <v>31</v>
      </c>
      <c r="K4" t="s">
        <v>32</v>
      </c>
      <c r="L4" t="s">
        <v>33</v>
      </c>
      <c r="M4" t="s">
        <v>34</v>
      </c>
      <c r="N4" t="s">
        <v>716</v>
      </c>
      <c r="P4" t="s">
        <v>35</v>
      </c>
      <c r="Q4" t="s">
        <v>36</v>
      </c>
      <c r="R4" t="s">
        <v>37</v>
      </c>
      <c r="U4" t="s">
        <v>939</v>
      </c>
    </row>
    <row r="5" spans="1:21" x14ac:dyDescent="0.25">
      <c r="A5" t="s">
        <v>938</v>
      </c>
      <c r="C5">
        <v>1</v>
      </c>
      <c r="E5">
        <v>15407</v>
      </c>
      <c r="F5" t="s">
        <v>27</v>
      </c>
      <c r="G5" t="s">
        <v>28</v>
      </c>
      <c r="H5">
        <v>6042</v>
      </c>
      <c r="I5" s="7">
        <v>46.82</v>
      </c>
      <c r="M5" s="5">
        <v>45392</v>
      </c>
      <c r="N5" t="s">
        <v>716</v>
      </c>
      <c r="P5" t="s">
        <v>345</v>
      </c>
      <c r="Q5" t="s">
        <v>36</v>
      </c>
      <c r="R5" t="s">
        <v>37</v>
      </c>
      <c r="U5" t="s">
        <v>934</v>
      </c>
    </row>
    <row r="6" spans="1:21" x14ac:dyDescent="0.25">
      <c r="A6" t="s">
        <v>937</v>
      </c>
      <c r="C6">
        <v>1</v>
      </c>
      <c r="E6">
        <v>15407</v>
      </c>
      <c r="F6" t="s">
        <v>27</v>
      </c>
      <c r="G6" t="s">
        <v>28</v>
      </c>
      <c r="H6">
        <v>6042</v>
      </c>
      <c r="I6" s="7">
        <v>28</v>
      </c>
      <c r="M6" s="5">
        <v>45392</v>
      </c>
      <c r="N6" t="s">
        <v>716</v>
      </c>
      <c r="P6" t="s">
        <v>345</v>
      </c>
      <c r="Q6" t="s">
        <v>36</v>
      </c>
      <c r="R6" t="s">
        <v>37</v>
      </c>
      <c r="U6" t="s">
        <v>934</v>
      </c>
    </row>
    <row r="7" spans="1:21" x14ac:dyDescent="0.25">
      <c r="A7" t="s">
        <v>935</v>
      </c>
      <c r="C7">
        <v>1</v>
      </c>
      <c r="E7">
        <v>15407</v>
      </c>
      <c r="F7" t="s">
        <v>27</v>
      </c>
      <c r="G7" t="s">
        <v>28</v>
      </c>
      <c r="H7">
        <v>6042</v>
      </c>
      <c r="I7" s="7">
        <v>20</v>
      </c>
      <c r="M7" s="5">
        <v>45392</v>
      </c>
      <c r="N7" t="s">
        <v>716</v>
      </c>
      <c r="P7" t="s">
        <v>345</v>
      </c>
      <c r="Q7" t="s">
        <v>36</v>
      </c>
      <c r="R7" t="s">
        <v>37</v>
      </c>
      <c r="U7" t="s">
        <v>934</v>
      </c>
    </row>
    <row r="25" spans="8:9" x14ac:dyDescent="0.25">
      <c r="H25" s="1" t="s">
        <v>930</v>
      </c>
      <c r="I25" s="31">
        <f>MEDIAN(I2:I7)</f>
        <v>24</v>
      </c>
    </row>
    <row r="26" spans="8:9" x14ac:dyDescent="0.25">
      <c r="H26" s="1" t="s">
        <v>931</v>
      </c>
      <c r="I26" s="7">
        <f>AVERAGE(I2:I7)</f>
        <v>28.83666666666667</v>
      </c>
    </row>
    <row r="27" spans="8:9" x14ac:dyDescent="0.25">
      <c r="H27" s="1" t="s">
        <v>932</v>
      </c>
      <c r="I27">
        <f>_xlfn.STDEV.P(I2:I7)</f>
        <v>15.02238514868912</v>
      </c>
    </row>
    <row r="28" spans="8:9" x14ac:dyDescent="0.25">
      <c r="H28" s="1" t="s">
        <v>933</v>
      </c>
      <c r="I28" s="8">
        <f>I27/I26</f>
        <v>0.52094735228375166</v>
      </c>
    </row>
    <row r="68" ht="14.1" customHeight="1" x14ac:dyDescent="0.25"/>
    <row r="84" ht="13.5" customHeight="1" x14ac:dyDescent="0.25"/>
    <row r="123" ht="16.5" customHeight="1" x14ac:dyDescent="0.25"/>
    <row r="124" ht="18" customHeight="1" x14ac:dyDescent="0.25"/>
    <row r="155" ht="18" customHeight="1" x14ac:dyDescent="0.25"/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F6E60-21F7-4054-B4E1-3C4429A0A69E}">
  <sheetPr codeName="Planilha4"/>
  <dimension ref="A1:U148"/>
  <sheetViews>
    <sheetView zoomScaleNormal="100" workbookViewId="0">
      <pane ySplit="1" topLeftCell="A2" activePane="bottomLeft" state="frozen"/>
      <selection activeCell="K1" sqref="K1"/>
      <selection pane="bottomLeft" activeCell="C39" sqref="C39"/>
    </sheetView>
  </sheetViews>
  <sheetFormatPr defaultColWidth="8.7109375" defaultRowHeight="15" x14ac:dyDescent="0.25"/>
  <cols>
    <col min="1" max="1" width="35" style="3" bestFit="1" customWidth="1"/>
    <col min="2" max="2" width="22.140625" customWidth="1"/>
    <col min="3" max="3" width="16.140625" customWidth="1"/>
    <col min="4" max="4" width="12.5703125" customWidth="1"/>
    <col min="5" max="5" width="18.140625" customWidth="1"/>
    <col min="6" max="6" width="48.5703125" customWidth="1"/>
    <col min="7" max="7" width="23.85546875" customWidth="1"/>
    <col min="8" max="8" width="19.85546875" customWidth="1"/>
    <col min="9" max="9" width="14.140625" customWidth="1"/>
    <col min="10" max="10" width="84.42578125" bestFit="1" customWidth="1"/>
    <col min="11" max="11" width="18.85546875" customWidth="1"/>
    <col min="12" max="12" width="22.5703125" customWidth="1"/>
    <col min="13" max="13" width="15.42578125" customWidth="1"/>
    <col min="14" max="14" width="14.42578125" customWidth="1"/>
    <col min="15" max="15" width="24" customWidth="1"/>
    <col min="16" max="16" width="26.85546875" customWidth="1"/>
    <col min="17" max="17" width="17.42578125" customWidth="1"/>
    <col min="18" max="18" width="31" customWidth="1"/>
    <col min="19" max="19" width="44.85546875" customWidth="1"/>
    <col min="20" max="20" width="46.42578125" customWidth="1"/>
  </cols>
  <sheetData>
    <row r="1" spans="1:21" x14ac:dyDescent="0.25">
      <c r="A1" t="s">
        <v>714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971</v>
      </c>
    </row>
    <row r="2" spans="1:21" x14ac:dyDescent="0.25">
      <c r="A2" t="s">
        <v>795</v>
      </c>
      <c r="B2" t="s">
        <v>50</v>
      </c>
      <c r="C2" t="s">
        <v>67</v>
      </c>
      <c r="D2" t="s">
        <v>26</v>
      </c>
      <c r="E2">
        <v>15407</v>
      </c>
      <c r="F2" t="s">
        <v>27</v>
      </c>
      <c r="G2" t="s">
        <v>28</v>
      </c>
      <c r="H2" t="s">
        <v>68</v>
      </c>
      <c r="I2" s="11">
        <v>2.39</v>
      </c>
      <c r="J2" t="s">
        <v>52</v>
      </c>
      <c r="K2" t="s">
        <v>53</v>
      </c>
      <c r="L2" t="s">
        <v>54</v>
      </c>
      <c r="M2" t="s">
        <v>55</v>
      </c>
      <c r="N2" t="s">
        <v>716</v>
      </c>
      <c r="P2" t="s">
        <v>61</v>
      </c>
      <c r="Q2" t="s">
        <v>46</v>
      </c>
      <c r="R2" t="s">
        <v>306</v>
      </c>
      <c r="U2" t="s">
        <v>939</v>
      </c>
    </row>
    <row r="3" spans="1:21" x14ac:dyDescent="0.25">
      <c r="A3" t="s">
        <v>795</v>
      </c>
      <c r="B3" t="s">
        <v>50</v>
      </c>
      <c r="C3" t="s">
        <v>58</v>
      </c>
      <c r="D3" t="s">
        <v>26</v>
      </c>
      <c r="E3">
        <v>15407</v>
      </c>
      <c r="F3" t="s">
        <v>27</v>
      </c>
      <c r="G3" t="s">
        <v>28</v>
      </c>
      <c r="H3" t="s">
        <v>59</v>
      </c>
      <c r="I3" s="11">
        <v>2.39</v>
      </c>
      <c r="J3" t="s">
        <v>52</v>
      </c>
      <c r="K3" t="s">
        <v>53</v>
      </c>
      <c r="L3" t="s">
        <v>54</v>
      </c>
      <c r="M3" t="s">
        <v>55</v>
      </c>
      <c r="N3" t="s">
        <v>716</v>
      </c>
      <c r="P3" t="s">
        <v>61</v>
      </c>
      <c r="Q3" t="s">
        <v>46</v>
      </c>
      <c r="R3" t="s">
        <v>306</v>
      </c>
      <c r="U3" t="s">
        <v>939</v>
      </c>
    </row>
    <row r="4" spans="1:21" x14ac:dyDescent="0.25">
      <c r="A4" t="s">
        <v>795</v>
      </c>
      <c r="B4" t="s">
        <v>50</v>
      </c>
      <c r="C4" t="s">
        <v>69</v>
      </c>
      <c r="D4" t="s">
        <v>26</v>
      </c>
      <c r="E4">
        <v>15407</v>
      </c>
      <c r="F4" t="s">
        <v>27</v>
      </c>
      <c r="G4" t="s">
        <v>28</v>
      </c>
      <c r="H4" t="s">
        <v>70</v>
      </c>
      <c r="I4" s="11">
        <v>2.39</v>
      </c>
      <c r="J4" t="s">
        <v>52</v>
      </c>
      <c r="K4" t="s">
        <v>53</v>
      </c>
      <c r="L4" t="s">
        <v>54</v>
      </c>
      <c r="M4" t="s">
        <v>55</v>
      </c>
      <c r="N4" t="s">
        <v>716</v>
      </c>
      <c r="P4" t="s">
        <v>61</v>
      </c>
      <c r="Q4" t="s">
        <v>46</v>
      </c>
      <c r="R4" t="s">
        <v>306</v>
      </c>
      <c r="U4" t="s">
        <v>939</v>
      </c>
    </row>
    <row r="5" spans="1:21" x14ac:dyDescent="0.25">
      <c r="A5" t="s">
        <v>765</v>
      </c>
      <c r="B5" t="s">
        <v>38</v>
      </c>
      <c r="C5" t="s">
        <v>39</v>
      </c>
      <c r="D5" t="s">
        <v>26</v>
      </c>
      <c r="E5">
        <v>15407</v>
      </c>
      <c r="F5" t="s">
        <v>27</v>
      </c>
      <c r="G5" t="s">
        <v>28</v>
      </c>
      <c r="H5" t="s">
        <v>40</v>
      </c>
      <c r="I5" s="11">
        <v>22.32</v>
      </c>
      <c r="J5" t="s">
        <v>42</v>
      </c>
      <c r="K5" t="s">
        <v>43</v>
      </c>
      <c r="L5" t="s">
        <v>44</v>
      </c>
      <c r="M5" t="s">
        <v>45</v>
      </c>
      <c r="N5" t="s">
        <v>716</v>
      </c>
      <c r="P5" t="s">
        <v>794</v>
      </c>
      <c r="Q5" t="s">
        <v>46</v>
      </c>
      <c r="R5" t="s">
        <v>306</v>
      </c>
      <c r="U5" t="s">
        <v>939</v>
      </c>
    </row>
    <row r="6" spans="1:21" x14ac:dyDescent="0.25">
      <c r="A6" t="s">
        <v>938</v>
      </c>
      <c r="C6">
        <v>2</v>
      </c>
      <c r="E6">
        <v>15407</v>
      </c>
      <c r="F6" t="s">
        <v>27</v>
      </c>
      <c r="G6" t="s">
        <v>28</v>
      </c>
      <c r="H6">
        <v>2537220</v>
      </c>
      <c r="I6">
        <v>0.8</v>
      </c>
      <c r="M6" s="5">
        <v>45392</v>
      </c>
      <c r="N6" t="s">
        <v>716</v>
      </c>
      <c r="P6" t="s">
        <v>936</v>
      </c>
      <c r="Q6" t="s">
        <v>46</v>
      </c>
      <c r="R6" t="s">
        <v>306</v>
      </c>
      <c r="U6" t="s">
        <v>934</v>
      </c>
    </row>
    <row r="7" spans="1:21" x14ac:dyDescent="0.25">
      <c r="A7" t="s">
        <v>937</v>
      </c>
      <c r="C7">
        <v>2</v>
      </c>
      <c r="E7">
        <v>15407</v>
      </c>
      <c r="F7" t="s">
        <v>27</v>
      </c>
      <c r="G7" t="s">
        <v>28</v>
      </c>
      <c r="H7">
        <v>2537220</v>
      </c>
      <c r="I7">
        <v>0.8</v>
      </c>
      <c r="M7" s="5">
        <v>45392</v>
      </c>
      <c r="N7" t="s">
        <v>716</v>
      </c>
      <c r="P7" t="s">
        <v>936</v>
      </c>
      <c r="Q7" t="s">
        <v>46</v>
      </c>
      <c r="R7" t="s">
        <v>306</v>
      </c>
      <c r="U7" t="s">
        <v>934</v>
      </c>
    </row>
    <row r="8" spans="1:21" x14ac:dyDescent="0.25">
      <c r="A8" t="s">
        <v>935</v>
      </c>
      <c r="C8">
        <v>2</v>
      </c>
      <c r="E8">
        <v>15407</v>
      </c>
      <c r="F8" t="s">
        <v>27</v>
      </c>
      <c r="G8" t="s">
        <v>28</v>
      </c>
      <c r="H8">
        <v>2537220</v>
      </c>
      <c r="I8">
        <v>0.54</v>
      </c>
      <c r="M8" s="5">
        <v>45392</v>
      </c>
      <c r="N8" t="s">
        <v>716</v>
      </c>
      <c r="P8" t="s">
        <v>936</v>
      </c>
      <c r="Q8" t="s">
        <v>46</v>
      </c>
      <c r="R8" t="s">
        <v>306</v>
      </c>
      <c r="U8" t="s">
        <v>934</v>
      </c>
    </row>
    <row r="9" spans="1:21" x14ac:dyDescent="0.25">
      <c r="A9" t="s">
        <v>769</v>
      </c>
      <c r="B9" t="s">
        <v>100</v>
      </c>
      <c r="C9" t="s">
        <v>58</v>
      </c>
      <c r="D9" t="s">
        <v>26</v>
      </c>
      <c r="E9">
        <v>14036</v>
      </c>
      <c r="F9" t="s">
        <v>229</v>
      </c>
      <c r="G9" t="s">
        <v>28</v>
      </c>
      <c r="H9" t="s">
        <v>336</v>
      </c>
      <c r="I9" s="11">
        <v>12.6</v>
      </c>
      <c r="J9" t="s">
        <v>104</v>
      </c>
      <c r="K9" t="s">
        <v>105</v>
      </c>
      <c r="L9" t="s">
        <v>106</v>
      </c>
      <c r="M9" t="s">
        <v>107</v>
      </c>
      <c r="N9" t="s">
        <v>716</v>
      </c>
      <c r="P9" t="s">
        <v>796</v>
      </c>
      <c r="Q9" t="s">
        <v>46</v>
      </c>
      <c r="R9" t="s">
        <v>306</v>
      </c>
      <c r="U9" t="s">
        <v>939</v>
      </c>
    </row>
    <row r="10" spans="1:21" x14ac:dyDescent="0.25">
      <c r="A10" t="s">
        <v>766</v>
      </c>
      <c r="B10" t="s">
        <v>298</v>
      </c>
      <c r="C10" t="s">
        <v>47</v>
      </c>
      <c r="D10" t="s">
        <v>26</v>
      </c>
      <c r="E10">
        <v>14036</v>
      </c>
      <c r="F10" t="s">
        <v>229</v>
      </c>
      <c r="G10" t="s">
        <v>28</v>
      </c>
      <c r="H10" t="s">
        <v>307</v>
      </c>
      <c r="I10" s="11">
        <v>1.6</v>
      </c>
      <c r="J10" t="s">
        <v>301</v>
      </c>
      <c r="K10" t="s">
        <v>302</v>
      </c>
      <c r="L10" t="s">
        <v>303</v>
      </c>
      <c r="M10" t="s">
        <v>304</v>
      </c>
      <c r="N10" t="s">
        <v>716</v>
      </c>
      <c r="P10" t="s">
        <v>309</v>
      </c>
      <c r="Q10" t="s">
        <v>46</v>
      </c>
      <c r="R10" t="s">
        <v>306</v>
      </c>
      <c r="U10" t="s">
        <v>939</v>
      </c>
    </row>
    <row r="11" spans="1:21" x14ac:dyDescent="0.25">
      <c r="A11" t="s">
        <v>766</v>
      </c>
      <c r="B11" t="s">
        <v>298</v>
      </c>
      <c r="C11" t="s">
        <v>25</v>
      </c>
      <c r="D11" t="s">
        <v>26</v>
      </c>
      <c r="E11">
        <v>14036</v>
      </c>
      <c r="F11" t="s">
        <v>229</v>
      </c>
      <c r="G11" t="s">
        <v>28</v>
      </c>
      <c r="H11" t="s">
        <v>310</v>
      </c>
      <c r="I11" s="11">
        <v>2.4</v>
      </c>
      <c r="J11" t="s">
        <v>301</v>
      </c>
      <c r="K11" t="s">
        <v>302</v>
      </c>
      <c r="L11" t="s">
        <v>303</v>
      </c>
      <c r="M11" t="s">
        <v>304</v>
      </c>
      <c r="N11" t="s">
        <v>716</v>
      </c>
      <c r="P11" t="s">
        <v>312</v>
      </c>
      <c r="Q11" t="s">
        <v>46</v>
      </c>
      <c r="R11" t="s">
        <v>306</v>
      </c>
      <c r="U11" t="s">
        <v>939</v>
      </c>
    </row>
    <row r="12" spans="1:21" x14ac:dyDescent="0.25">
      <c r="A12" s="3" t="s">
        <v>1003</v>
      </c>
      <c r="B12" t="s">
        <v>1004</v>
      </c>
      <c r="C12" t="s">
        <v>47</v>
      </c>
      <c r="D12" t="s">
        <v>26</v>
      </c>
      <c r="E12">
        <v>14036</v>
      </c>
      <c r="F12" t="s">
        <v>229</v>
      </c>
      <c r="G12" t="s">
        <v>28</v>
      </c>
      <c r="H12" t="s">
        <v>1011</v>
      </c>
      <c r="I12" s="11">
        <v>0.47</v>
      </c>
      <c r="J12" t="s">
        <v>1007</v>
      </c>
      <c r="K12" t="s">
        <v>205</v>
      </c>
      <c r="L12" t="s">
        <v>1008</v>
      </c>
      <c r="M12" t="s">
        <v>1009</v>
      </c>
      <c r="N12" t="s">
        <v>716</v>
      </c>
      <c r="P12" t="s">
        <v>46</v>
      </c>
      <c r="Q12" t="s">
        <v>46</v>
      </c>
      <c r="R12" t="s">
        <v>306</v>
      </c>
      <c r="U12" t="s">
        <v>939</v>
      </c>
    </row>
    <row r="14" spans="1:21" x14ac:dyDescent="0.25">
      <c r="H14" s="6"/>
    </row>
    <row r="20" spans="8:9" x14ac:dyDescent="0.25">
      <c r="H20" s="1" t="s">
        <v>930</v>
      </c>
      <c r="I20" s="31">
        <f>MEDIAN(Tabela14[Valor Unitário])</f>
        <v>2.39</v>
      </c>
    </row>
    <row r="21" spans="8:9" x14ac:dyDescent="0.25">
      <c r="H21" s="1" t="s">
        <v>931</v>
      </c>
      <c r="I21">
        <f>AVERAGE(Tabela14[Valor Unitário])</f>
        <v>4.4272727272727277</v>
      </c>
    </row>
    <row r="22" spans="8:9" x14ac:dyDescent="0.25">
      <c r="H22" s="1" t="s">
        <v>932</v>
      </c>
      <c r="I22">
        <f>_xlfn.STDEV.P(Tabela14[Valor Unitário])</f>
        <v>6.5267492826327489</v>
      </c>
    </row>
    <row r="23" spans="8:9" x14ac:dyDescent="0.25">
      <c r="H23" s="1" t="s">
        <v>933</v>
      </c>
      <c r="I23" s="8">
        <f>I22/I21</f>
        <v>1.4742144170217706</v>
      </c>
    </row>
    <row r="61" ht="14.1" customHeight="1" x14ac:dyDescent="0.25"/>
    <row r="77" ht="13.5" customHeight="1" x14ac:dyDescent="0.25"/>
    <row r="116" ht="16.5" customHeight="1" x14ac:dyDescent="0.25"/>
    <row r="117" ht="18" customHeight="1" x14ac:dyDescent="0.25"/>
    <row r="148" ht="18" customHeigh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A91AFB187BB34AB7798D0D244403FB" ma:contentTypeVersion="18" ma:contentTypeDescription="Crie um novo documento." ma:contentTypeScope="" ma:versionID="24eeb0f1785d79d52df628fa4f239d15">
  <xsd:schema xmlns:xsd="http://www.w3.org/2001/XMLSchema" xmlns:xs="http://www.w3.org/2001/XMLSchema" xmlns:p="http://schemas.microsoft.com/office/2006/metadata/properties" xmlns:ns3="6e80c113-3ca1-4691-904a-b2101d32349c" xmlns:ns4="63fcf51a-8f39-4a08-8cb3-f1504b38dd2e" targetNamespace="http://schemas.microsoft.com/office/2006/metadata/properties" ma:root="true" ma:fieldsID="a27efb3b1510b74057b5a99c766ba149" ns3:_="" ns4:_="">
    <xsd:import namespace="6e80c113-3ca1-4691-904a-b2101d32349c"/>
    <xsd:import namespace="63fcf51a-8f39-4a08-8cb3-f1504b38dd2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80c113-3ca1-4691-904a-b2101d32349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fcf51a-8f39-4a08-8cb3-f1504b38dd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3fcf51a-8f39-4a08-8cb3-f1504b38dd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EF758B-8FBD-457E-BBA8-8AE0F19B5F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80c113-3ca1-4691-904a-b2101d32349c"/>
    <ds:schemaRef ds:uri="63fcf51a-8f39-4a08-8cb3-f1504b38dd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D130BD-8BAB-4880-923E-A3AC46C09945}">
  <ds:schemaRefs>
    <ds:schemaRef ds:uri="http://schemas.microsoft.com/office/2006/metadata/properties"/>
    <ds:schemaRef ds:uri="http://schemas.microsoft.com/office/infopath/2007/PartnerControls"/>
    <ds:schemaRef ds:uri="63fcf51a-8f39-4a08-8cb3-f1504b38dd2e"/>
  </ds:schemaRefs>
</ds:datastoreItem>
</file>

<file path=customXml/itemProps3.xml><?xml version="1.0" encoding="utf-8"?>
<ds:datastoreItem xmlns:ds="http://schemas.openxmlformats.org/officeDocument/2006/customXml" ds:itemID="{1F5A42FD-EC00-49F4-9B9A-39D706FC32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27278.bruto</vt:lpstr>
      <vt:lpstr>27278.tratado</vt:lpstr>
      <vt:lpstr>14036.bruto</vt:lpstr>
      <vt:lpstr>14036.tratado</vt:lpstr>
      <vt:lpstr>15407.bruto</vt:lpstr>
      <vt:lpstr>15407.tratado</vt:lpstr>
      <vt:lpstr>TodosCATSER</vt:lpstr>
      <vt:lpstr>TransferenciaML</vt:lpstr>
      <vt:lpstr>GuardaCA</vt:lpstr>
      <vt:lpstr>FornecimentoCaixa</vt:lpstr>
      <vt:lpstr>TratamentoMetroLInear</vt:lpstr>
      <vt:lpstr>ConsultaN</vt:lpstr>
      <vt:lpstr>ConsultaE</vt:lpstr>
      <vt:lpstr>DigitalizaçãoA3</vt:lpstr>
      <vt:lpstr>DigitalizaçãoA0</vt:lpstr>
      <vt:lpstr>DigitalizaçãoEA0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Carla Viganigo Rangel de Castilhos</cp:lastModifiedBy>
  <cp:revision/>
  <dcterms:created xsi:type="dcterms:W3CDTF">2024-03-07T18:13:34Z</dcterms:created>
  <dcterms:modified xsi:type="dcterms:W3CDTF">2024-05-29T17:25:13Z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0x010100EDA91AFB187BB34AB7798D0D244403FB</vt:lpwstr>
  </property>
</Properties>
</file>